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D:\Users\ssusi\Downloads\"/>
    </mc:Choice>
  </mc:AlternateContent>
  <xr:revisionPtr revIDLastSave="0" documentId="13_ncr:1_{16D723A3-E6EA-4208-A945-C7D4296B6D0A}" xr6:coauthVersionLast="47" xr6:coauthVersionMax="47" xr10:uidLastSave="{00000000-0000-0000-0000-000000000000}"/>
  <bookViews>
    <workbookView xWindow="-120" yWindow="-120" windowWidth="20730" windowHeight="11160" tabRatio="842" activeTab="5" xr2:uid="{00000000-000D-0000-FFFF-FFFF00000000}"/>
  </bookViews>
  <sheets>
    <sheet name="PROFIL DOSEN" sheetId="1" r:id="rId1"/>
    <sheet name="INPUT DATA" sheetId="2" r:id="rId2"/>
    <sheet name="REKAP 1 (untuk di Laporan)" sheetId="4" r:id="rId3"/>
    <sheet name="REKAP 2 (untuk input GForm)" sheetId="5" r:id="rId4"/>
    <sheet name="Form Kuesioner peserta" sheetId="3" r:id="rId5"/>
    <sheet name="Link Kuesioner Mitra PkM" sheetId="6" r:id="rId6"/>
    <sheet name="INPUT DATA ADOPSI" sheetId="7" r:id="rId7"/>
    <sheet name="REKAP Adopsi" sheetId="8" r:id="rId8"/>
  </sheets>
  <definedNames>
    <definedName name="jawaban">'INPUT DATA'!$AL$23:$AM$46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3" i="8" l="1"/>
  <c r="C22" i="8"/>
  <c r="C13" i="8"/>
  <c r="B54" i="5" l="1"/>
  <c r="B53" i="5"/>
  <c r="B45" i="5"/>
  <c r="B46" i="5"/>
  <c r="B47" i="5"/>
  <c r="B48" i="5"/>
  <c r="B49" i="5"/>
  <c r="B50" i="5"/>
  <c r="B44" i="5"/>
  <c r="B36" i="5"/>
  <c r="B37" i="5"/>
  <c r="B38" i="5"/>
  <c r="B39" i="5"/>
  <c r="B40" i="5"/>
  <c r="B35" i="5"/>
  <c r="F35" i="8"/>
  <c r="F34" i="8"/>
  <c r="F33" i="8"/>
  <c r="F32" i="8"/>
  <c r="F31" i="8"/>
  <c r="F30" i="8"/>
  <c r="F29" i="8"/>
  <c r="C16" i="8"/>
  <c r="C15" i="8"/>
  <c r="C14" i="8"/>
  <c r="C12" i="8"/>
  <c r="C9" i="8"/>
  <c r="C8" i="8"/>
  <c r="C7" i="8"/>
  <c r="C6" i="8"/>
  <c r="A2" i="8"/>
  <c r="C5" i="4"/>
  <c r="C24" i="8" l="1"/>
  <c r="H15" i="4"/>
  <c r="C28" i="5" s="1"/>
  <c r="H16" i="4"/>
  <c r="C29" i="5" s="1"/>
  <c r="H17" i="4"/>
  <c r="C30" i="5" s="1"/>
  <c r="H14" i="4"/>
  <c r="C27" i="5" s="1"/>
  <c r="C15" i="4"/>
  <c r="C22" i="5" s="1"/>
  <c r="C14" i="4"/>
  <c r="C21" i="5" s="1"/>
  <c r="C31" i="5" l="1"/>
  <c r="C23" i="5"/>
  <c r="H18" i="4"/>
  <c r="I17" i="4" s="1"/>
  <c r="C16" i="4"/>
  <c r="D15" i="4" s="1"/>
  <c r="I14" i="4" l="1"/>
  <c r="I15" i="4"/>
  <c r="I16" i="4"/>
  <c r="D14" i="4"/>
  <c r="D16" i="4" s="1"/>
  <c r="A2" i="5"/>
  <c r="A3" i="4"/>
  <c r="C7" i="5"/>
  <c r="C8" i="5"/>
  <c r="C9" i="5"/>
  <c r="C6" i="5"/>
  <c r="I18" i="4" l="1"/>
  <c r="C14" i="5"/>
  <c r="C13" i="5"/>
  <c r="C15" i="5"/>
  <c r="C16" i="5"/>
  <c r="C12" i="5"/>
  <c r="F50" i="5"/>
  <c r="F53" i="5"/>
  <c r="F54" i="5"/>
  <c r="F36" i="5"/>
  <c r="F37" i="5"/>
  <c r="F38" i="5"/>
  <c r="F39" i="5"/>
  <c r="F40" i="5"/>
  <c r="F44" i="5"/>
  <c r="F45" i="5"/>
  <c r="F46" i="5"/>
  <c r="F47" i="5"/>
  <c r="F48" i="5"/>
  <c r="F49" i="5"/>
  <c r="F35" i="5"/>
  <c r="C7" i="4"/>
  <c r="C8" i="4"/>
  <c r="C9" i="4"/>
  <c r="C6" i="4"/>
  <c r="C34" i="4"/>
  <c r="C33" i="4"/>
  <c r="C111" i="4"/>
  <c r="C102" i="4"/>
  <c r="C92" i="4"/>
  <c r="H83" i="4"/>
  <c r="C83" i="4"/>
  <c r="H74" i="4"/>
  <c r="C74" i="4"/>
  <c r="H65" i="4"/>
  <c r="C65" i="4"/>
  <c r="H46" i="4"/>
  <c r="C46" i="4"/>
  <c r="C110" i="4"/>
  <c r="C101" i="4"/>
  <c r="C91" i="4"/>
  <c r="H82" i="4"/>
  <c r="C82" i="4"/>
  <c r="H73" i="4"/>
  <c r="C73" i="4"/>
  <c r="H64" i="4"/>
  <c r="C64" i="4"/>
  <c r="H45" i="4"/>
  <c r="C45" i="4"/>
  <c r="C109" i="4"/>
  <c r="C100" i="4"/>
  <c r="C90" i="4"/>
  <c r="H81" i="4"/>
  <c r="C81" i="4"/>
  <c r="H72" i="4"/>
  <c r="C72" i="4"/>
  <c r="H63" i="4"/>
  <c r="C63" i="4"/>
  <c r="H44" i="4"/>
  <c r="C44" i="4"/>
  <c r="C108" i="4"/>
  <c r="C99" i="4"/>
  <c r="C89" i="4"/>
  <c r="H80" i="4"/>
  <c r="C80" i="4"/>
  <c r="H71" i="4"/>
  <c r="C71" i="4"/>
  <c r="H62" i="4"/>
  <c r="C62" i="4"/>
  <c r="H43" i="4"/>
  <c r="C43" i="4"/>
  <c r="C107" i="4"/>
  <c r="C98" i="4"/>
  <c r="C88" i="4"/>
  <c r="H79" i="4"/>
  <c r="C79" i="4"/>
  <c r="H70" i="4"/>
  <c r="C70" i="4"/>
  <c r="H61" i="4"/>
  <c r="C61" i="4"/>
  <c r="H42" i="4"/>
  <c r="C42" i="4"/>
  <c r="H37" i="4"/>
  <c r="H36" i="4"/>
  <c r="H35" i="4"/>
  <c r="H34" i="4"/>
  <c r="H33" i="4"/>
  <c r="C37" i="4"/>
  <c r="C36" i="4"/>
  <c r="C35" i="4"/>
  <c r="H27" i="4"/>
  <c r="H26" i="4"/>
  <c r="H25" i="4"/>
  <c r="H24" i="4"/>
  <c r="H23" i="4"/>
  <c r="C24" i="4"/>
  <c r="C25" i="4"/>
  <c r="C26" i="4"/>
  <c r="C27" i="4"/>
  <c r="C23" i="4"/>
  <c r="H47" i="4" l="1"/>
  <c r="I44" i="4" s="1"/>
  <c r="C103" i="4"/>
  <c r="H75" i="4"/>
  <c r="I71" i="4" s="1"/>
  <c r="C84" i="4"/>
  <c r="D80" i="4" s="1"/>
  <c r="C112" i="4"/>
  <c r="D108" i="4" s="1"/>
  <c r="H66" i="4"/>
  <c r="I64" i="4" s="1"/>
  <c r="H84" i="4"/>
  <c r="I81" i="4" s="1"/>
  <c r="C66" i="4"/>
  <c r="D62" i="4" s="1"/>
  <c r="C47" i="4"/>
  <c r="D43" i="4" s="1"/>
  <c r="C75" i="4"/>
  <c r="D73" i="4" s="1"/>
  <c r="C93" i="4"/>
  <c r="D91" i="4" s="1"/>
  <c r="H28" i="4"/>
  <c r="I25" i="4" s="1"/>
  <c r="C38" i="4"/>
  <c r="D33" i="4" s="1"/>
  <c r="H38" i="4"/>
  <c r="I34" i="4" s="1"/>
  <c r="C28" i="4"/>
  <c r="D25" i="4" s="1"/>
  <c r="D79" i="4" l="1"/>
  <c r="D64" i="4"/>
  <c r="D90" i="4"/>
  <c r="D61" i="4"/>
  <c r="D92" i="4"/>
  <c r="D65" i="4"/>
  <c r="D63" i="4"/>
  <c r="D101" i="4"/>
  <c r="D100" i="4"/>
  <c r="D71" i="4"/>
  <c r="D70" i="4"/>
  <c r="D111" i="4"/>
  <c r="D72" i="4"/>
  <c r="D74" i="4"/>
  <c r="D88" i="4"/>
  <c r="D102" i="4"/>
  <c r="D98" i="4"/>
  <c r="D81" i="4"/>
  <c r="D110" i="4"/>
  <c r="I61" i="4"/>
  <c r="I62" i="4"/>
  <c r="I65" i="4"/>
  <c r="I63" i="4"/>
  <c r="D109" i="4"/>
  <c r="I83" i="4"/>
  <c r="I80" i="4"/>
  <c r="I79" i="4"/>
  <c r="I73" i="4"/>
  <c r="I72" i="4"/>
  <c r="D83" i="4"/>
  <c r="D107" i="4"/>
  <c r="I82" i="4"/>
  <c r="D82" i="4"/>
  <c r="I74" i="4"/>
  <c r="I70" i="4"/>
  <c r="D99" i="4"/>
  <c r="D89" i="4"/>
  <c r="D34" i="4"/>
  <c r="D37" i="4"/>
  <c r="D36" i="4"/>
  <c r="D35" i="4"/>
  <c r="I42" i="4"/>
  <c r="I37" i="4"/>
  <c r="I43" i="4"/>
  <c r="I45" i="4"/>
  <c r="I35" i="4"/>
  <c r="I33" i="4"/>
  <c r="I46" i="4"/>
  <c r="D45" i="4"/>
  <c r="I23" i="4"/>
  <c r="D42" i="4"/>
  <c r="D27" i="4"/>
  <c r="I26" i="4"/>
  <c r="D44" i="4"/>
  <c r="I24" i="4"/>
  <c r="D46" i="4"/>
  <c r="D24" i="4"/>
  <c r="I36" i="4"/>
  <c r="D26" i="4"/>
  <c r="I27" i="4"/>
  <c r="D23" i="4"/>
  <c r="D66" i="4" l="1"/>
  <c r="I38" i="4"/>
  <c r="D84" i="4"/>
  <c r="D38" i="4"/>
  <c r="I75" i="4"/>
  <c r="D112" i="4"/>
  <c r="I84" i="4"/>
  <c r="I66" i="4"/>
  <c r="D103" i="4"/>
  <c r="D93" i="4"/>
  <c r="D75" i="4"/>
  <c r="D28" i="4"/>
  <c r="I47" i="4"/>
  <c r="D47" i="4"/>
  <c r="I28" i="4"/>
</calcChain>
</file>

<file path=xl/sharedStrings.xml><?xml version="1.0" encoding="utf-8"?>
<sst xmlns="http://schemas.openxmlformats.org/spreadsheetml/2006/main" count="469" uniqueCount="208">
  <si>
    <t>DATA PROFIL KELOMPOK DOSEN</t>
  </si>
  <si>
    <t>Institusi</t>
  </si>
  <si>
    <t>Ketua Kelompok Dosen</t>
  </si>
  <si>
    <t>NIP</t>
  </si>
  <si>
    <t>Nama</t>
  </si>
  <si>
    <t>NIDN</t>
  </si>
  <si>
    <t>Program Studi</t>
  </si>
  <si>
    <t>Judul Kegiatan</t>
  </si>
  <si>
    <t>Nama Mitra</t>
  </si>
  <si>
    <t>Nama Intitusi</t>
  </si>
  <si>
    <t>:</t>
  </si>
  <si>
    <t>Informasi Kegiatan</t>
  </si>
  <si>
    <t>No</t>
  </si>
  <si>
    <t>No. Respon</t>
  </si>
  <si>
    <t>F1.1 Nama Responden</t>
  </si>
  <si>
    <t>F1.2 Jenis Kelamin</t>
  </si>
  <si>
    <t>F1.3 Usia</t>
  </si>
  <si>
    <t xml:space="preserve">F2-1 </t>
  </si>
  <si>
    <t xml:space="preserve">F2-2 </t>
  </si>
  <si>
    <t>F2-3</t>
  </si>
  <si>
    <t>F2-4</t>
  </si>
  <si>
    <t>F2-5</t>
  </si>
  <si>
    <t>F2-6</t>
  </si>
  <si>
    <t xml:space="preserve">F3-1 </t>
  </si>
  <si>
    <t>F3-2</t>
  </si>
  <si>
    <t>F3-3</t>
  </si>
  <si>
    <t>F3-4</t>
  </si>
  <si>
    <t>F3-5</t>
  </si>
  <si>
    <t>F3-6</t>
  </si>
  <si>
    <t>F3-7</t>
  </si>
  <si>
    <t>F4</t>
  </si>
  <si>
    <t>F5</t>
  </si>
  <si>
    <t>F6</t>
  </si>
  <si>
    <t>F1</t>
  </si>
  <si>
    <t>PROFIL RESPONDEN</t>
  </si>
  <si>
    <t>F1-1</t>
  </si>
  <si>
    <t>Nama Responden</t>
  </si>
  <si>
    <t>…………………………………………………………………………………………………….</t>
  </si>
  <si>
    <t>F1-2</t>
  </si>
  <si>
    <t>Jenis Kelamin</t>
  </si>
  <si>
    <t>1=Laki-Laki    2 =Perempuan</t>
  </si>
  <si>
    <t>F1-3</t>
  </si>
  <si>
    <t>Usia</t>
  </si>
  <si>
    <t>1 = umur &lt; 20 Tahun    2 = umur 20-35 Tahun    3 = umur 35-50 Tahun    4 = umur &gt;50- Tahun</t>
  </si>
  <si>
    <t>F1-4</t>
  </si>
  <si>
    <t>Jenis Kegiatan</t>
  </si>
  <si>
    <t>1 = Pelatihan    2 = Workshop    3 = Lainnya: …………………………………..</t>
  </si>
  <si>
    <t>F1-5</t>
  </si>
  <si>
    <t>Tema Kegiatan</t>
  </si>
  <si>
    <t>F1-6</t>
  </si>
  <si>
    <t>Tanggal Pelaksanaan</t>
  </si>
  <si>
    <t>F1-7</t>
  </si>
  <si>
    <t>Tempat Pelaksanaan</t>
  </si>
  <si>
    <t>F1-8</t>
  </si>
  <si>
    <t xml:space="preserve">F2 </t>
  </si>
  <si>
    <t>Persepsi mengenai layanan yang diberikan oleh panitia kegiatan.</t>
  </si>
  <si>
    <t>F2-1</t>
  </si>
  <si>
    <t>F2-2</t>
  </si>
  <si>
    <t>F3</t>
  </si>
  <si>
    <t>Persepsi Peserta Mengenai Hasil Kegiatan.</t>
  </si>
  <si>
    <t>F3-1</t>
  </si>
  <si>
    <t>Kegiatan ini memberikan manfaat bagi peserta.</t>
  </si>
  <si>
    <t>Kegiatan ini menambah wawasan peserta (mengenai tema yang disampaikan)</t>
  </si>
  <si>
    <t>Kegiatan ini menambah ketrampilan peserta sesuai dengan tema yang disampaikan</t>
  </si>
  <si>
    <t>Kegiatan ini memperhatikan Keselamatan dan Kesehatan Kerja (K3).</t>
  </si>
  <si>
    <t>Kegiatan ini memberikan pemanfaatan ilmu pengetahuan dan teknologi kepada peserta secara berkelanjutan.</t>
  </si>
  <si>
    <t>Hasil kegiatan ini dapat memberikan solusi bagi permasalahan yang dihadapai oleh peserta.</t>
  </si>
  <si>
    <t>Kegiatan ini dilakukan sesuai dengan kaidah metode ilmiah (dilakukan secara terstruktur dan sistematis).</t>
  </si>
  <si>
    <t>REKAP KUESIONER PESERTA</t>
  </si>
  <si>
    <t>KEGIATAN PENGABDIAN KEPADA MASYARAKAT</t>
  </si>
  <si>
    <t>Peserta Kegiatan*</t>
  </si>
  <si>
    <t>* tuliskan siapa peserta kegiatan, misalnya: anggota karang taruna</t>
  </si>
  <si>
    <t>Jumlah Responden</t>
  </si>
  <si>
    <t>Keterangan Jawaban</t>
  </si>
  <si>
    <t>Percent</t>
  </si>
  <si>
    <t>Peserta Kegiatan</t>
  </si>
  <si>
    <t>Freq</t>
  </si>
  <si>
    <t>Skor Rata-rata</t>
  </si>
  <si>
    <t xml:space="preserve">Link GFORM: </t>
  </si>
  <si>
    <t>PROFIL KELOMPOK DOSEN</t>
  </si>
  <si>
    <t>INFORMASI KEGIATAN</t>
  </si>
  <si>
    <t>REKAP HASIL KUESIONER</t>
  </si>
  <si>
    <t>No. Form</t>
  </si>
  <si>
    <t>Pertanyaan</t>
  </si>
  <si>
    <t>Nama Ketua Kelompok</t>
  </si>
  <si>
    <t>NIP Ketua Kelompok</t>
  </si>
  <si>
    <t>NIDN Ketua Kelompok</t>
  </si>
  <si>
    <t>Program Studi Ketua Kelompok</t>
  </si>
  <si>
    <t>Kuesioner terbuka</t>
  </si>
  <si>
    <t>Distribusi frekuensi Responden Responden berdasarkan jenis kelamin</t>
  </si>
  <si>
    <t>Laki-Laki</t>
  </si>
  <si>
    <t>Perempuan</t>
  </si>
  <si>
    <t>Distribusi frekuensi Responden Responden berdasarkan Usia</t>
  </si>
  <si>
    <t xml:space="preserve">&lt; 20 Tahun </t>
  </si>
  <si>
    <t xml:space="preserve">20-35 Tahun  </t>
  </si>
  <si>
    <t xml:space="preserve">35-50 Tahun </t>
  </si>
  <si>
    <t>&gt;50 Tahun</t>
  </si>
  <si>
    <t>F2-1 Informasi kegiatan pada saat pelaksanaan</t>
  </si>
  <si>
    <t>F2-2 Materi/modul pelatihan/kegiatan</t>
  </si>
  <si>
    <t>F2-3 Sarana dan prasarana yang digunakan pada saat kegiatan berlangsung</t>
  </si>
  <si>
    <t>F2-4 Tema kegiatan ini</t>
  </si>
  <si>
    <t>F2-5 Tutor/Narasumber menyampaikan materi</t>
  </si>
  <si>
    <t>F2-6 Susunan acara berjalan dengan baik</t>
  </si>
  <si>
    <t>F3-1 Kegiatan ini memberikan manfaat bagi peserta.</t>
  </si>
  <si>
    <t>F3-2 Kegiatan ini menambah wawasan peserta (mengenai tema yang disampaikan)</t>
  </si>
  <si>
    <t>F3-3 Kegiatan ini menambah ketrampilan peserta sesuai dengan tema yang disampaikan</t>
  </si>
  <si>
    <t>F3-4 Kegiatan ini memperhatikan Keselamatan dan Kesehatan Kerja (K3).</t>
  </si>
  <si>
    <t>F3-5 Kegiatan ini memberikan pemanfaatan ilmu pengetahuan dan teknologi kepada peserta secara berkelanjutan.</t>
  </si>
  <si>
    <t>F3-6 Hasil kegiatan ini dapat memberikan solusi bagi permasalahan yang dihadapai oleh peserta.</t>
  </si>
  <si>
    <t>F3-7 Kegiatan ini dilakukan sesuai dengan kaidah metode ilmiah (dilakukan secara terstruktur dan sistematis).</t>
  </si>
  <si>
    <t>F4 Jika kegiatan ini diadakan kembali, seberapa besar minat responden untuk berpartisipasi</t>
  </si>
  <si>
    <t>F2  Persepsi mengenai layanan yang diberikan oleh panitia kegiatan.</t>
  </si>
  <si>
    <t>F1-3 Jumlah Responden Berdasarkan Jenis Kelamin</t>
  </si>
  <si>
    <t>F1-4 Jumlah Responden Berdasarkan Usia</t>
  </si>
  <si>
    <t>F3 Persepsi Peserta Mengenai Hasil Kegiatan.</t>
  </si>
  <si>
    <t>Sangat tidak setuju</t>
  </si>
  <si>
    <t>Tidak setuju</t>
  </si>
  <si>
    <t>Cukup setuju</t>
  </si>
  <si>
    <t>Setuju</t>
  </si>
  <si>
    <t>Sangat setuju</t>
  </si>
  <si>
    <t>[1="Sangat tidak setuju"; 2="Tidap setuju"; 3=:Cukup setuju:; 4="Setuju"; 5="Sangat setuju"]</t>
  </si>
  <si>
    <t>[1="Sangat tidak setuju"; 2="Tidap setuju"; 3=:Cukup setuju"; 4="Setuju"; 5="Sangat setuju"]</t>
  </si>
  <si>
    <t>SKOR RATA-RATA KUESIONER PESERTA UNTUK DIINPUTKAN PADA GFORM</t>
  </si>
  <si>
    <t xml:space="preserve">Diharapkan Dosen menginput jawaban kuesioner yang diisi oleh perwakilan dari Mitra pada link berikut: </t>
  </si>
  <si>
    <t>*setiap mitra minimal ada satu responden</t>
  </si>
  <si>
    <t>Panitia memberikan Informasi kegiatan dengan jelas.</t>
  </si>
  <si>
    <t>Panitia menyediakan Materi/modul pelatihan pada saat kegiatan berlangsung</t>
  </si>
  <si>
    <t>Sarana dan prasarana yang digunakan pada saat kegiatan berlangsung telah memenuhi kebutuhan peserta</t>
  </si>
  <si>
    <t>Tema kegiatan sesuai dengan kebutuhan peserta</t>
  </si>
  <si>
    <t>Tutor/Narasumber menyampaikan materi dengan jelas</t>
  </si>
  <si>
    <t>Susunan acara berjalan sesuai dengan rencana</t>
  </si>
  <si>
    <t>Jika kegiatan ini diadakan kembali, saya sangat berminat untuk berpartisipasi lagi</t>
  </si>
  <si>
    <t>Secara keseluruhan saya sangat puas dengan kegiatan ini</t>
  </si>
  <si>
    <t>Saran atau kritik terhadap kegiatan ini</t>
  </si>
  <si>
    <t>\</t>
  </si>
  <si>
    <t>*Harus login melalui email @bsi.ac.id</t>
  </si>
  <si>
    <t>Universitas Bina Sarana Informatika</t>
  </si>
  <si>
    <t>…… - ……- ………… (Tanggal-Bulan-Tahun)</t>
  </si>
  <si>
    <t>F1.1 Nama</t>
  </si>
  <si>
    <t>F1.2 Alamat Email</t>
  </si>
  <si>
    <t>F1.3 No. Telpon</t>
  </si>
  <si>
    <t>F1.4 Jabatan</t>
  </si>
  <si>
    <t>F1.5 Institusi/Mitra</t>
  </si>
  <si>
    <t>F2</t>
  </si>
  <si>
    <t>F4-1</t>
  </si>
  <si>
    <t>F4-2</t>
  </si>
  <si>
    <t>F4-3</t>
  </si>
  <si>
    <t>F4-4</t>
  </si>
  <si>
    <t>F4-5</t>
  </si>
  <si>
    <t>F4-6</t>
  </si>
  <si>
    <t>F4-7</t>
  </si>
  <si>
    <t>F3 Produk/Aplikasi tersebut telah diimplementasikan pada institusi/lingkungan Anda</t>
  </si>
  <si>
    <t>Ya</t>
  </si>
  <si>
    <t>Tidak</t>
  </si>
  <si>
    <t>F4  Pernyataan mengenai penggunaan/Implementasi Produk/Aplikasi</t>
  </si>
  <si>
    <t>Produk/Aplikasi yang digunakan/ diimplementasikan bermanfaat untuk menunjang pekerjaan</t>
  </si>
  <si>
    <t xml:space="preserve">Produk/Aplikasi yang digunakan/ diimplementasikan dapat mempermudah pekerjaan </t>
  </si>
  <si>
    <t>Produk/Aplikasi yang digunakan/ diimplementasikan dapat meningkatkan hasil pekerjaan/pelayanan</t>
  </si>
  <si>
    <t xml:space="preserve">Produk/Aplikasi yang digunakan/ diimplementasikan dapat menambah wawasan </t>
  </si>
  <si>
    <t>Produk/Aplikasi yang digunakan/ diimplementasikan memanfaatkan perkembangan ilmu pengetahuan dan teknologi</t>
  </si>
  <si>
    <t>Produk/Aplikasi yang digunakan/ diimplementasikan telah memenuhi Keselamatan dan Kesehatan Kerja</t>
  </si>
  <si>
    <t xml:space="preserve">Produk/Aplikasi yang digunakan/ diimplementasikan telah memberikan manfaat sesuai dengan yang disepakati </t>
  </si>
  <si>
    <t>setuju</t>
  </si>
  <si>
    <t>F5 Secara keseluruhan saya sangat puas dengan kegiatan ini</t>
  </si>
  <si>
    <t>Rekap ini diisi jika Kegiatan PkM menghasilkan Produk/Aplikasi yang di-adopsi oleh Masyarakat/Mitra.</t>
  </si>
  <si>
    <t>Responden pada kuesioner ini adalah user/pengguna dari Produk/Aplikasi tersebut</t>
  </si>
  <si>
    <t xml:space="preserve">F2 Tuliskan Nama Produk/Aplikasi yang dimaksud                  : </t>
  </si>
  <si>
    <t>--------------------------- Tuliskan nama Produk/Aplikasi yang diadposi ---------------------------</t>
  </si>
  <si>
    <t>Pertanyaan pada kuesioner</t>
  </si>
  <si>
    <t>F3. Apakah produk/Aplikasi tersebut telah diimplementasikan pada institusi/lingkungan Anda</t>
  </si>
  <si>
    <t>[1="Ya"; 2="Tidak"]</t>
  </si>
  <si>
    <t>Produk/Aplikasi yang digunakan/diimplementasikan bermanfaat untuk menunjang pekerjaan (F4-1)</t>
  </si>
  <si>
    <t>Produk/Aplikasi yang digunakan/diimplementasikan dapat mempermudah pekerjaan (F4-2)</t>
  </si>
  <si>
    <t>Produk/Aplikasi yang digunakan/diimplementasikan dapat meningkatkan hasil pekerjaan/pelayanan (F4-3)</t>
  </si>
  <si>
    <t>Produk/Aplikasi yang digunakan/diimplementasikan dapat menambah wawasan (F4-4)</t>
  </si>
  <si>
    <t>Produk/Aplikasi yang digunakan/diimplementasikan memanfaatkan perkembangan ilmu pengetahuan dan teknologi  (F4-5)</t>
  </si>
  <si>
    <t>Produk/Aplikasi yang digunakan/diimplementasikan telah memenuhi Keselamatan dan Kesehatan Kerja (F4-6)</t>
  </si>
  <si>
    <t>Produk/Aplikasi yang digunakan/diimplementasikan telah memberikan manfaat sesuai dengan yang disepakati (F4-7)</t>
  </si>
  <si>
    <t>Nama Produk/Apliksi</t>
  </si>
  <si>
    <t>https://docs.google.com/forms/d/e/1FAIpQLScujtVwRFMmWZdVbTz0Nt54ey89UjnLap3leCkaYsfNQW5X2Q/viewform?usp=header</t>
  </si>
  <si>
    <t xml:space="preserve">https://docs.google.com/forms/d/e/1FAIpQLSevkDGXYRMUd_dpkY85Rste49ysP2VBi35SlNaquGrDnZyiZQ/viewform?usp=header </t>
  </si>
  <si>
    <t>https://docs.google.com/forms/d/e/1FAIpQLSfPj5hUvxlAnjDDp7WaCIbtUVqFfZQUsp3zFHLSCNW4HgGoog/viewform?usp=header</t>
  </si>
  <si>
    <t>Susi Susilowati, M.Kom</t>
  </si>
  <si>
    <t>Sistem Informasi Akuntansi Kampus Kota Bogor</t>
  </si>
  <si>
    <t>3 Oktober 2026</t>
  </si>
  <si>
    <t>Pelatihan Pembuatan Media Edukasi Mengenai Healthy Lifestyle Menggunakan Webnode Bagi PKK RT 05 Desa Ragajaya Bojonggede Bogor</t>
  </si>
  <si>
    <t>PKK RT 05 Desa Ragajaya Bojonggede Bogor</t>
  </si>
  <si>
    <t>Anggota pkk dan warga RT 05</t>
  </si>
  <si>
    <t>Erika Anjani</t>
  </si>
  <si>
    <t>kegiatan bisa intens dan berkelanjutan</t>
  </si>
  <si>
    <t>Mila</t>
  </si>
  <si>
    <t>Nani Masniah</t>
  </si>
  <si>
    <t>saran diadakan lagi, kritik tidak ada sudah bagus</t>
  </si>
  <si>
    <t>Lia Juliasri</t>
  </si>
  <si>
    <t>lebih detail untuk produk kesehatan sesuai dengan materi</t>
  </si>
  <si>
    <t>Rosita Dewi</t>
  </si>
  <si>
    <t>saran ada lagi kritik engga ada sudah cukup bagus</t>
  </si>
  <si>
    <t>Ella Irmaya</t>
  </si>
  <si>
    <t>Asbelita Farasy Destila</t>
  </si>
  <si>
    <t>kegiatan ini sudah bagus untuk memberikan ilmu dan ide berbisnis</t>
  </si>
  <si>
    <t>Dessy Husnul Khotimah</t>
  </si>
  <si>
    <t>tolong berikan modul hardcopy</t>
  </si>
  <si>
    <t>Aldy Wirya Pratama</t>
  </si>
  <si>
    <t>Alhamdulillah tidak ada kritik dan saran pada kegiatan ini</t>
  </si>
  <si>
    <t>Mohammad Ali Imron</t>
  </si>
  <si>
    <t>sampaikan contoh contoh yang dapat dimengerti diketahui peserta sehingga memacu semangat peserta untuk bertindak yang disampaikan pemateri, amati tiru, modifikasi</t>
  </si>
  <si>
    <t>Miftahudin</t>
  </si>
  <si>
    <t>bagus, lebih baik jika ada copy materi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</si>
</sst>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@\ * \:"/>
  </numFmts>
  <fonts count="2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20"/>
      <color theme="1"/>
      <name val="Cambria"/>
      <family val="1"/>
    </font>
    <font>
      <sz val="11"/>
      <color theme="1"/>
      <name val="Cambria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434343"/>
      <name val="Roboto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4"/>
      <color theme="1"/>
      <name val="Cambria"/>
      <family val="1"/>
    </font>
    <font>
      <b/>
      <sz val="11"/>
      <color theme="1"/>
      <name val="Cambria"/>
      <family val="1"/>
    </font>
    <font>
      <u/>
      <sz val="11"/>
      <color theme="10"/>
      <name val="Aptos Narrow"/>
      <family val="2"/>
      <scheme val="minor"/>
    </font>
    <font>
      <b/>
      <sz val="16"/>
      <color theme="1"/>
      <name val="Cambria"/>
      <family val="1"/>
    </font>
    <font>
      <sz val="10"/>
      <color theme="1"/>
      <name val="Cambria"/>
      <family val="1"/>
    </font>
    <font>
      <sz val="11"/>
      <name val="Cambria"/>
      <family val="1"/>
    </font>
    <font>
      <b/>
      <sz val="10"/>
      <color theme="1"/>
      <name val="Cambria"/>
      <family val="1"/>
    </font>
    <font>
      <sz val="12"/>
      <color theme="1"/>
      <name val="Cambria"/>
      <family val="1"/>
    </font>
    <font>
      <u/>
      <sz val="12"/>
      <color theme="10"/>
      <name val="Cambria"/>
      <family val="1"/>
    </font>
    <font>
      <sz val="12"/>
      <name val="Cambria"/>
      <family val="1"/>
    </font>
    <font>
      <b/>
      <sz val="12"/>
      <color theme="1"/>
      <name val="Cambria"/>
      <family val="1"/>
    </font>
    <font>
      <sz val="10"/>
      <color theme="1"/>
      <name val="Aptos Narrow"/>
      <scheme val="minor"/>
    </font>
    <font>
      <sz val="18"/>
      <color theme="1"/>
      <name val="Aptos Narrow"/>
      <family val="2"/>
      <scheme val="minor"/>
    </font>
    <font>
      <u/>
      <sz val="18"/>
      <color theme="10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mbria"/>
      <family val="1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BFBFBF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142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3" borderId="2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164" fontId="8" fillId="0" borderId="0" xfId="0" applyNumberFormat="1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3" fillId="0" borderId="9" xfId="0" applyFont="1" applyBorder="1" applyAlignment="1">
      <alignment horizontal="left" vertical="center"/>
    </xf>
    <xf numFmtId="9" fontId="3" fillId="0" borderId="2" xfId="1" applyFont="1" applyBorder="1" applyAlignment="1">
      <alignment vertical="center"/>
    </xf>
    <xf numFmtId="9" fontId="3" fillId="0" borderId="2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10" xfId="0" applyFont="1" applyBorder="1" applyAlignment="1" applyProtection="1">
      <alignment horizontal="left" vertical="center"/>
      <protection locked="0"/>
    </xf>
    <xf numFmtId="0" fontId="10" fillId="0" borderId="12" xfId="0" applyFont="1" applyBorder="1" applyAlignment="1">
      <alignment horizontal="left"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15" fillId="5" borderId="16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13" fillId="0" borderId="16" xfId="0" applyFont="1" applyBorder="1" applyAlignment="1">
      <alignment horizontal="center" vertical="center" wrapText="1"/>
    </xf>
    <xf numFmtId="9" fontId="13" fillId="0" borderId="16" xfId="0" applyNumberFormat="1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6" fillId="0" borderId="0" xfId="0" applyFont="1"/>
    <xf numFmtId="0" fontId="16" fillId="0" borderId="0" xfId="0" applyFont="1" applyAlignment="1">
      <alignment horizontal="right" vertic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wrapText="1"/>
    </xf>
    <xf numFmtId="0" fontId="16" fillId="6" borderId="15" xfId="0" applyFont="1" applyFill="1" applyBorder="1"/>
    <xf numFmtId="9" fontId="16" fillId="0" borderId="0" xfId="0" applyNumberFormat="1" applyFont="1" applyAlignment="1">
      <alignment horizontal="center" vertical="center" wrapText="1"/>
    </xf>
    <xf numFmtId="0" fontId="16" fillId="6" borderId="0" xfId="0" applyFont="1" applyFill="1" applyAlignment="1">
      <alignment horizontal="center"/>
    </xf>
    <xf numFmtId="0" fontId="16" fillId="6" borderId="0" xfId="0" applyFont="1" applyFill="1"/>
    <xf numFmtId="0" fontId="16" fillId="5" borderId="16" xfId="0" applyFont="1" applyFill="1" applyBorder="1" applyAlignment="1">
      <alignment horizontal="center" vertical="center" wrapText="1"/>
    </xf>
    <xf numFmtId="0" fontId="16" fillId="6" borderId="0" xfId="0" applyFont="1" applyFill="1" applyAlignment="1">
      <alignment wrapText="1"/>
    </xf>
    <xf numFmtId="0" fontId="16" fillId="7" borderId="0" xfId="0" applyFont="1" applyFill="1" applyAlignment="1">
      <alignment horizontal="center" vertical="center" wrapText="1"/>
    </xf>
    <xf numFmtId="0" fontId="16" fillId="0" borderId="16" xfId="0" applyFont="1" applyBorder="1" applyAlignment="1">
      <alignment horizontal="center" vertical="center"/>
    </xf>
    <xf numFmtId="0" fontId="16" fillId="0" borderId="16" xfId="0" applyFont="1" applyBorder="1" applyAlignment="1">
      <alignment vertical="center"/>
    </xf>
    <xf numFmtId="0" fontId="16" fillId="0" borderId="16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6" borderId="0" xfId="0" applyFont="1" applyFill="1" applyAlignment="1">
      <alignment horizontal="left"/>
    </xf>
    <xf numFmtId="0" fontId="16" fillId="0" borderId="0" xfId="0" applyFont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vertical="center"/>
    </xf>
    <xf numFmtId="0" fontId="16" fillId="0" borderId="2" xfId="0" applyFont="1" applyBorder="1" applyAlignment="1">
      <alignment horizontal="left" vertical="center"/>
    </xf>
    <xf numFmtId="2" fontId="16" fillId="0" borderId="0" xfId="0" applyNumberFormat="1" applyFont="1"/>
    <xf numFmtId="0" fontId="16" fillId="6" borderId="0" xfId="0" applyFont="1" applyFill="1" applyAlignment="1">
      <alignment horizontal="center" vertical="center" wrapText="1"/>
    </xf>
    <xf numFmtId="2" fontId="16" fillId="0" borderId="2" xfId="0" applyNumberFormat="1" applyFont="1" applyBorder="1" applyAlignment="1">
      <alignment horizontal="center" vertical="center" wrapText="1"/>
    </xf>
    <xf numFmtId="2" fontId="16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19" fillId="6" borderId="15" xfId="0" applyFont="1" applyFill="1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20" fillId="0" borderId="0" xfId="0" applyFont="1" applyAlignment="1">
      <alignment vertical="center" wrapText="1"/>
    </xf>
    <xf numFmtId="0" fontId="21" fillId="0" borderId="0" xfId="0" applyFont="1" applyAlignment="1">
      <alignment vertical="top"/>
    </xf>
    <xf numFmtId="0" fontId="21" fillId="0" borderId="0" xfId="0" applyFont="1" applyAlignment="1">
      <alignment vertical="top" wrapText="1"/>
    </xf>
    <xf numFmtId="0" fontId="3" fillId="0" borderId="7" xfId="0" applyFont="1" applyBorder="1" applyAlignment="1" applyProtection="1">
      <alignment vertical="center"/>
      <protection locked="0"/>
    </xf>
    <xf numFmtId="0" fontId="3" fillId="0" borderId="8" xfId="0" applyFont="1" applyBorder="1" applyAlignment="1" applyProtection="1">
      <alignment vertical="center"/>
      <protection locked="0"/>
    </xf>
    <xf numFmtId="0" fontId="9" fillId="0" borderId="0" xfId="0" applyFont="1" applyAlignment="1">
      <alignment horizontal="left"/>
    </xf>
    <xf numFmtId="0" fontId="22" fillId="0" borderId="0" xfId="2" applyFont="1" applyAlignment="1">
      <alignment horizontal="center" wrapText="1"/>
    </xf>
    <xf numFmtId="0" fontId="0" fillId="0" borderId="2" xfId="0" applyBorder="1" applyAlignment="1">
      <alignment vertical="center"/>
    </xf>
    <xf numFmtId="0" fontId="0" fillId="0" borderId="2" xfId="0" applyBorder="1"/>
    <xf numFmtId="0" fontId="24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15" fontId="3" fillId="0" borderId="7" xfId="0" quotePrefix="1" applyNumberFormat="1" applyFont="1" applyBorder="1" applyAlignment="1" applyProtection="1">
      <alignment horizontal="left" vertical="center"/>
      <protection locked="0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10" xfId="0" applyFont="1" applyBorder="1" applyAlignment="1" applyProtection="1">
      <alignment horizontal="left" vertical="center"/>
      <protection locked="0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4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3" fillId="0" borderId="12" xfId="0" applyFont="1" applyBorder="1" applyAlignment="1" applyProtection="1">
      <alignment horizontal="left" vertical="center"/>
      <protection locked="0"/>
    </xf>
    <xf numFmtId="0" fontId="3" fillId="0" borderId="13" xfId="0" applyFont="1" applyBorder="1" applyAlignment="1" applyProtection="1">
      <alignment horizontal="left" vertical="center"/>
      <protection locked="0"/>
    </xf>
    <xf numFmtId="0" fontId="9" fillId="2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7" xfId="0" applyFont="1" applyBorder="1" applyAlignment="1" applyProtection="1">
      <alignment horizontal="left" vertical="center"/>
      <protection locked="0"/>
    </xf>
    <xf numFmtId="0" fontId="3" fillId="0" borderId="8" xfId="0" applyFont="1" applyBorder="1" applyAlignment="1" applyProtection="1">
      <alignment horizontal="left" vertical="center"/>
      <protection locked="0"/>
    </xf>
    <xf numFmtId="0" fontId="3" fillId="0" borderId="12" xfId="0" applyFont="1" applyBorder="1" applyAlignment="1">
      <alignment horizontal="center" vertical="top" wrapText="1"/>
    </xf>
    <xf numFmtId="0" fontId="12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14" fillId="0" borderId="15" xfId="0" applyFont="1" applyBorder="1"/>
    <xf numFmtId="0" fontId="13" fillId="0" borderId="17" xfId="0" applyFont="1" applyBorder="1" applyAlignment="1">
      <alignment horizontal="center" vertical="center" wrapText="1"/>
    </xf>
    <xf numFmtId="0" fontId="14" fillId="0" borderId="18" xfId="0" applyFont="1" applyBorder="1"/>
    <xf numFmtId="0" fontId="3" fillId="0" borderId="12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3" fillId="0" borderId="12" xfId="0" applyFont="1" applyBorder="1" applyAlignment="1">
      <alignment vertical="top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9" fillId="2" borderId="0" xfId="0" applyFont="1" applyFill="1" applyAlignment="1">
      <alignment horizontal="left"/>
    </xf>
    <xf numFmtId="0" fontId="16" fillId="0" borderId="17" xfId="0" applyFont="1" applyBorder="1" applyAlignment="1">
      <alignment horizontal="center" vertical="center" wrapText="1"/>
    </xf>
    <xf numFmtId="0" fontId="18" fillId="0" borderId="18" xfId="0" applyFont="1" applyBorder="1"/>
    <xf numFmtId="0" fontId="16" fillId="0" borderId="18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1" fillId="0" borderId="14" xfId="2" applyBorder="1" applyAlignment="1" applyProtection="1">
      <alignment horizontal="left" vertical="center" wrapText="1"/>
    </xf>
    <xf numFmtId="0" fontId="17" fillId="0" borderId="14" xfId="2" applyFont="1" applyBorder="1" applyAlignment="1" applyProtection="1">
      <alignment horizontal="left" vertical="center" wrapText="1"/>
    </xf>
    <xf numFmtId="0" fontId="12" fillId="0" borderId="1" xfId="0" applyFont="1" applyBorder="1" applyAlignment="1">
      <alignment horizontal="center"/>
    </xf>
    <xf numFmtId="0" fontId="23" fillId="0" borderId="12" xfId="0" applyFont="1" applyBorder="1" applyAlignment="1">
      <alignment horizontal="left" vertical="center"/>
    </xf>
    <xf numFmtId="0" fontId="0" fillId="8" borderId="12" xfId="0" quotePrefix="1" applyFill="1" applyBorder="1" applyAlignment="1">
      <alignment horizontal="left"/>
    </xf>
    <xf numFmtId="0" fontId="0" fillId="8" borderId="12" xfId="0" applyFill="1" applyBorder="1" applyAlignment="1">
      <alignment horizontal="left"/>
    </xf>
    <xf numFmtId="0" fontId="11" fillId="0" borderId="0" xfId="2" applyAlignment="1" applyProtection="1">
      <alignment horizontal="left" wrapText="1"/>
    </xf>
    <xf numFmtId="0" fontId="17" fillId="0" borderId="0" xfId="2" applyFont="1" applyAlignment="1" applyProtection="1">
      <alignment horizontal="left" wrapText="1"/>
    </xf>
    <xf numFmtId="0" fontId="25" fillId="0" borderId="0" xfId="0" applyFont="1" applyProtection="1">
      <protection locked="0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docs.google.com/forms/d/e/1FAIpQLSfPj5hUvxlAnjDDp7WaCIbtUVqFfZQUsp3zFHLSCNW4HgGoog/viewform?usp=header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forms/d/e/1FAIpQLSevkDGXYRMUd_dpkY85Rste49ysP2VBi35SlNaquGrDnZyiZQ/viewform?usp=header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forms/d/e/1FAIpQLScujtVwRFMmWZdVbTz0Nt54ey89UjnLap3leCkaYsfNQW5X2Q/viewform?usp=hea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showGridLines="0" topLeftCell="A4" zoomScale="115" zoomScaleNormal="115" workbookViewId="0">
      <selection activeCell="D14" sqref="D14:F14"/>
    </sheetView>
  </sheetViews>
  <sheetFormatPr defaultColWidth="9.140625" defaultRowHeight="14.25" x14ac:dyDescent="0.25"/>
  <cols>
    <col min="1" max="1" width="5.28515625" style="2" customWidth="1"/>
    <col min="2" max="2" width="16.28515625" style="2" customWidth="1"/>
    <col min="3" max="3" width="2" style="2" customWidth="1"/>
    <col min="4" max="4" width="12.42578125" style="2" bestFit="1" customWidth="1"/>
    <col min="5" max="5" width="30.7109375" style="2" customWidth="1"/>
    <col min="6" max="6" width="36" style="2" customWidth="1"/>
    <col min="7" max="16384" width="9.140625" style="2"/>
  </cols>
  <sheetData>
    <row r="1" spans="1:6" ht="26.25" thickBot="1" x14ac:dyDescent="0.3">
      <c r="A1" s="103" t="s">
        <v>0</v>
      </c>
      <c r="B1" s="103"/>
      <c r="C1" s="103"/>
      <c r="D1" s="103"/>
      <c r="E1" s="103"/>
      <c r="F1" s="103"/>
    </row>
    <row r="2" spans="1:6" ht="15" thickTop="1" x14ac:dyDescent="0.25">
      <c r="A2" s="91"/>
      <c r="B2" s="91"/>
      <c r="C2" s="91"/>
      <c r="D2" s="91"/>
      <c r="E2" s="91"/>
      <c r="F2" s="91"/>
    </row>
    <row r="3" spans="1:6" ht="18" x14ac:dyDescent="0.25">
      <c r="A3" s="102" t="s">
        <v>1</v>
      </c>
      <c r="B3" s="102"/>
      <c r="C3" s="102"/>
      <c r="D3" s="102"/>
      <c r="E3" s="102"/>
      <c r="F3" s="102"/>
    </row>
    <row r="4" spans="1:6" x14ac:dyDescent="0.25">
      <c r="A4" s="104" t="s">
        <v>9</v>
      </c>
      <c r="B4" s="105"/>
      <c r="C4" s="7" t="s">
        <v>10</v>
      </c>
      <c r="D4" s="98" t="s">
        <v>136</v>
      </c>
      <c r="E4" s="98"/>
      <c r="F4" s="99"/>
    </row>
    <row r="5" spans="1:6" x14ac:dyDescent="0.25">
      <c r="A5" s="91"/>
      <c r="B5" s="91"/>
      <c r="C5" s="91"/>
      <c r="D5" s="91"/>
      <c r="E5" s="91"/>
      <c r="F5" s="91"/>
    </row>
    <row r="6" spans="1:6" ht="18" x14ac:dyDescent="0.25">
      <c r="A6" s="102" t="s">
        <v>2</v>
      </c>
      <c r="B6" s="102"/>
      <c r="C6" s="102"/>
      <c r="D6" s="102"/>
      <c r="E6" s="102"/>
      <c r="F6" s="102"/>
    </row>
    <row r="7" spans="1:6" x14ac:dyDescent="0.25">
      <c r="A7" s="96" t="s">
        <v>4</v>
      </c>
      <c r="B7" s="97"/>
      <c r="C7" s="8" t="s">
        <v>10</v>
      </c>
      <c r="D7" s="106" t="s">
        <v>182</v>
      </c>
      <c r="E7" s="106"/>
      <c r="F7" s="107"/>
    </row>
    <row r="8" spans="1:6" x14ac:dyDescent="0.25">
      <c r="A8" s="9" t="s">
        <v>3</v>
      </c>
      <c r="C8" s="3" t="s">
        <v>10</v>
      </c>
      <c r="D8" s="94">
        <v>200109680</v>
      </c>
      <c r="E8" s="94"/>
      <c r="F8" s="95"/>
    </row>
    <row r="9" spans="1:6" x14ac:dyDescent="0.25">
      <c r="A9" s="9" t="s">
        <v>5</v>
      </c>
      <c r="C9" s="3" t="s">
        <v>10</v>
      </c>
      <c r="D9" s="94">
        <v>410077503</v>
      </c>
      <c r="E9" s="94"/>
      <c r="F9" s="95"/>
    </row>
    <row r="10" spans="1:6" x14ac:dyDescent="0.25">
      <c r="A10" s="10" t="s">
        <v>6</v>
      </c>
      <c r="B10" s="11"/>
      <c r="C10" s="12" t="s">
        <v>10</v>
      </c>
      <c r="D10" s="100" t="s">
        <v>183</v>
      </c>
      <c r="E10" s="100"/>
      <c r="F10" s="101"/>
    </row>
    <row r="11" spans="1:6" x14ac:dyDescent="0.25">
      <c r="A11" s="91"/>
      <c r="B11" s="91"/>
      <c r="C11" s="91"/>
      <c r="D11" s="91"/>
      <c r="E11" s="91"/>
      <c r="F11" s="91"/>
    </row>
    <row r="12" spans="1:6" ht="18" x14ac:dyDescent="0.25">
      <c r="A12" s="102" t="s">
        <v>11</v>
      </c>
      <c r="B12" s="102"/>
      <c r="C12" s="102"/>
      <c r="D12" s="102"/>
      <c r="E12" s="102"/>
      <c r="F12" s="102"/>
    </row>
    <row r="13" spans="1:6" x14ac:dyDescent="0.25">
      <c r="A13" s="96" t="s">
        <v>50</v>
      </c>
      <c r="B13" s="97"/>
      <c r="C13" s="8" t="s">
        <v>10</v>
      </c>
      <c r="D13" s="88" t="s">
        <v>184</v>
      </c>
      <c r="E13" s="80"/>
      <c r="F13" s="81"/>
    </row>
    <row r="14" spans="1:6" x14ac:dyDescent="0.25">
      <c r="A14" s="92" t="s">
        <v>7</v>
      </c>
      <c r="B14" s="93"/>
      <c r="C14" s="3" t="s">
        <v>10</v>
      </c>
      <c r="D14" s="94" t="s">
        <v>185</v>
      </c>
      <c r="E14" s="94"/>
      <c r="F14" s="95"/>
    </row>
    <row r="15" spans="1:6" x14ac:dyDescent="0.25">
      <c r="A15" s="92" t="s">
        <v>8</v>
      </c>
      <c r="B15" s="93"/>
      <c r="C15" s="3" t="s">
        <v>10</v>
      </c>
      <c r="D15" s="94" t="s">
        <v>186</v>
      </c>
      <c r="E15" s="94"/>
      <c r="F15" s="95"/>
    </row>
    <row r="16" spans="1:6" x14ac:dyDescent="0.2">
      <c r="A16" s="30" t="s">
        <v>70</v>
      </c>
      <c r="B16" s="4"/>
      <c r="C16" s="3" t="s">
        <v>10</v>
      </c>
      <c r="D16" s="141" t="s">
        <v>187</v>
      </c>
      <c r="E16" s="34"/>
      <c r="F16" s="35"/>
    </row>
    <row r="17" spans="1:6" x14ac:dyDescent="0.25">
      <c r="A17" s="89" t="s">
        <v>72</v>
      </c>
      <c r="B17" s="90"/>
      <c r="C17" s="12" t="s">
        <v>10</v>
      </c>
      <c r="D17" s="100">
        <v>11</v>
      </c>
      <c r="E17" s="100"/>
      <c r="F17" s="101"/>
    </row>
    <row r="18" spans="1:6" x14ac:dyDescent="0.25">
      <c r="A18" s="2" t="s">
        <v>71</v>
      </c>
    </row>
  </sheetData>
  <sheetProtection password="880B" sheet="1" objects="1" scenarios="1"/>
  <mergeCells count="21">
    <mergeCell ref="A1:F1"/>
    <mergeCell ref="A3:F3"/>
    <mergeCell ref="A6:F6"/>
    <mergeCell ref="A4:B4"/>
    <mergeCell ref="D7:F7"/>
    <mergeCell ref="A17:B17"/>
    <mergeCell ref="A5:F5"/>
    <mergeCell ref="A2:F2"/>
    <mergeCell ref="A11:F11"/>
    <mergeCell ref="A15:B15"/>
    <mergeCell ref="D15:F15"/>
    <mergeCell ref="A14:B14"/>
    <mergeCell ref="D14:F14"/>
    <mergeCell ref="A7:B7"/>
    <mergeCell ref="D4:F4"/>
    <mergeCell ref="A13:B13"/>
    <mergeCell ref="D17:F17"/>
    <mergeCell ref="A12:F12"/>
    <mergeCell ref="D8:F8"/>
    <mergeCell ref="D9:F9"/>
    <mergeCell ref="D10:F10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7"/>
  <sheetViews>
    <sheetView workbookViewId="0">
      <selection activeCell="T11" sqref="T11"/>
    </sheetView>
  </sheetViews>
  <sheetFormatPr defaultRowHeight="15" x14ac:dyDescent="0.25"/>
  <cols>
    <col min="1" max="1" width="6.7109375" bestFit="1" customWidth="1"/>
    <col min="2" max="2" width="18.42578125" bestFit="1" customWidth="1"/>
    <col min="3" max="3" width="9.140625" bestFit="1" customWidth="1"/>
    <col min="4" max="4" width="8.28515625" bestFit="1" customWidth="1"/>
    <col min="5" max="19" width="4.7109375" customWidth="1"/>
    <col min="20" max="20" width="143.42578125" bestFit="1" customWidth="1"/>
  </cols>
  <sheetData>
    <row r="1" spans="1:20" ht="25.5" x14ac:dyDescent="0.25">
      <c r="A1" s="13" t="s">
        <v>13</v>
      </c>
      <c r="B1" s="13" t="s">
        <v>14</v>
      </c>
      <c r="C1" s="13" t="s">
        <v>15</v>
      </c>
      <c r="D1" s="13" t="s">
        <v>16</v>
      </c>
      <c r="E1" s="13" t="s">
        <v>17</v>
      </c>
      <c r="F1" s="13" t="s">
        <v>18</v>
      </c>
      <c r="G1" s="13" t="s">
        <v>19</v>
      </c>
      <c r="H1" s="13" t="s">
        <v>20</v>
      </c>
      <c r="I1" s="13" t="s">
        <v>21</v>
      </c>
      <c r="J1" s="13" t="s">
        <v>22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32</v>
      </c>
    </row>
    <row r="2" spans="1:20" x14ac:dyDescent="0.25">
      <c r="A2" s="14">
        <v>1</v>
      </c>
      <c r="B2" s="15" t="s">
        <v>188</v>
      </c>
      <c r="C2" s="16">
        <v>2</v>
      </c>
      <c r="D2" s="16">
        <v>3</v>
      </c>
      <c r="E2" s="16">
        <v>4</v>
      </c>
      <c r="F2" s="16">
        <v>3</v>
      </c>
      <c r="G2" s="16">
        <v>4</v>
      </c>
      <c r="H2" s="16">
        <v>5</v>
      </c>
      <c r="I2" s="16">
        <v>4</v>
      </c>
      <c r="J2" s="16">
        <v>3</v>
      </c>
      <c r="K2" s="16">
        <v>5</v>
      </c>
      <c r="L2" s="16">
        <v>5</v>
      </c>
      <c r="M2" s="16">
        <v>4</v>
      </c>
      <c r="N2" s="16">
        <v>4</v>
      </c>
      <c r="O2" s="16">
        <v>5</v>
      </c>
      <c r="P2" s="16">
        <v>5</v>
      </c>
      <c r="Q2" s="16">
        <v>4</v>
      </c>
      <c r="R2" s="16">
        <v>5</v>
      </c>
      <c r="S2" s="16">
        <v>4</v>
      </c>
      <c r="T2" s="17" t="s">
        <v>189</v>
      </c>
    </row>
    <row r="3" spans="1:20" x14ac:dyDescent="0.25">
      <c r="A3" s="18">
        <v>2</v>
      </c>
      <c r="B3" s="19" t="s">
        <v>190</v>
      </c>
      <c r="C3" s="20">
        <v>2</v>
      </c>
      <c r="D3" s="20">
        <v>3</v>
      </c>
      <c r="E3" s="20">
        <v>4</v>
      </c>
      <c r="F3" s="20">
        <v>4</v>
      </c>
      <c r="G3" s="20">
        <v>5</v>
      </c>
      <c r="H3" s="20">
        <v>4</v>
      </c>
      <c r="I3" s="20">
        <v>4</v>
      </c>
      <c r="J3" s="20">
        <v>4</v>
      </c>
      <c r="K3" s="20">
        <v>4</v>
      </c>
      <c r="L3" s="20">
        <v>5</v>
      </c>
      <c r="M3" s="20">
        <v>4</v>
      </c>
      <c r="N3" s="20">
        <v>4</v>
      </c>
      <c r="O3" s="20">
        <v>4</v>
      </c>
      <c r="P3" s="20">
        <v>4</v>
      </c>
      <c r="Q3" s="20">
        <v>4</v>
      </c>
      <c r="R3" s="20">
        <v>4</v>
      </c>
      <c r="S3" s="20">
        <v>4</v>
      </c>
      <c r="T3" s="21"/>
    </row>
    <row r="4" spans="1:20" x14ac:dyDescent="0.25">
      <c r="A4" s="14">
        <v>3</v>
      </c>
      <c r="B4" s="15" t="s">
        <v>191</v>
      </c>
      <c r="C4" s="16">
        <v>2</v>
      </c>
      <c r="D4" s="16">
        <v>4</v>
      </c>
      <c r="E4" s="16">
        <v>5</v>
      </c>
      <c r="F4" s="16">
        <v>4</v>
      </c>
      <c r="G4" s="16">
        <v>5</v>
      </c>
      <c r="H4" s="16">
        <v>5</v>
      </c>
      <c r="I4" s="16">
        <v>5</v>
      </c>
      <c r="J4" s="16">
        <v>5</v>
      </c>
      <c r="K4" s="16">
        <v>5</v>
      </c>
      <c r="L4" s="16">
        <v>5</v>
      </c>
      <c r="M4" s="16">
        <v>5</v>
      </c>
      <c r="N4" s="16">
        <v>4</v>
      </c>
      <c r="O4" s="16">
        <v>4</v>
      </c>
      <c r="P4" s="16">
        <v>4</v>
      </c>
      <c r="Q4" s="16">
        <v>4</v>
      </c>
      <c r="R4" s="16">
        <v>4</v>
      </c>
      <c r="S4" s="16">
        <v>5</v>
      </c>
      <c r="T4" s="17" t="s">
        <v>192</v>
      </c>
    </row>
    <row r="5" spans="1:20" x14ac:dyDescent="0.25">
      <c r="A5" s="18">
        <v>4</v>
      </c>
      <c r="B5" s="19" t="s">
        <v>193</v>
      </c>
      <c r="C5" s="20">
        <v>2</v>
      </c>
      <c r="D5" s="20">
        <v>4</v>
      </c>
      <c r="E5" s="20">
        <v>5</v>
      </c>
      <c r="F5" s="20">
        <v>5</v>
      </c>
      <c r="G5" s="20">
        <v>5</v>
      </c>
      <c r="H5" s="20">
        <v>5</v>
      </c>
      <c r="I5" s="20">
        <v>5</v>
      </c>
      <c r="J5" s="20">
        <v>5</v>
      </c>
      <c r="K5" s="20">
        <v>5</v>
      </c>
      <c r="L5" s="20">
        <v>4</v>
      </c>
      <c r="M5" s="20">
        <v>5</v>
      </c>
      <c r="N5" s="20">
        <v>5</v>
      </c>
      <c r="O5" s="20">
        <v>5</v>
      </c>
      <c r="P5" s="20">
        <v>4</v>
      </c>
      <c r="Q5" s="20">
        <v>4</v>
      </c>
      <c r="R5" s="20">
        <v>3</v>
      </c>
      <c r="S5" s="20">
        <v>5</v>
      </c>
      <c r="T5" s="21" t="s">
        <v>194</v>
      </c>
    </row>
    <row r="6" spans="1:20" x14ac:dyDescent="0.25">
      <c r="A6" s="14">
        <v>5</v>
      </c>
      <c r="B6" s="15" t="s">
        <v>195</v>
      </c>
      <c r="C6" s="16">
        <v>2</v>
      </c>
      <c r="D6" s="16">
        <v>4</v>
      </c>
      <c r="E6" s="16">
        <v>5</v>
      </c>
      <c r="F6" s="16">
        <v>4</v>
      </c>
      <c r="G6" s="16">
        <v>5</v>
      </c>
      <c r="H6" s="16">
        <v>5</v>
      </c>
      <c r="I6" s="16">
        <v>5</v>
      </c>
      <c r="J6" s="16">
        <v>4</v>
      </c>
      <c r="K6" s="16">
        <v>5</v>
      </c>
      <c r="L6" s="16">
        <v>4</v>
      </c>
      <c r="M6" s="16">
        <v>4</v>
      </c>
      <c r="N6" s="16">
        <v>4</v>
      </c>
      <c r="O6" s="16">
        <v>4</v>
      </c>
      <c r="P6" s="16">
        <v>4</v>
      </c>
      <c r="Q6" s="16">
        <v>4</v>
      </c>
      <c r="R6" s="16">
        <v>4</v>
      </c>
      <c r="S6" s="16">
        <v>5</v>
      </c>
      <c r="T6" s="17" t="s">
        <v>196</v>
      </c>
    </row>
    <row r="7" spans="1:20" x14ac:dyDescent="0.25">
      <c r="A7" s="18">
        <v>6</v>
      </c>
      <c r="B7" s="19" t="s">
        <v>197</v>
      </c>
      <c r="C7" s="20">
        <v>2</v>
      </c>
      <c r="D7" s="20">
        <v>4</v>
      </c>
      <c r="E7" s="20">
        <v>5</v>
      </c>
      <c r="F7" s="20">
        <v>5</v>
      </c>
      <c r="G7" s="20">
        <v>5</v>
      </c>
      <c r="H7" s="20">
        <v>5</v>
      </c>
      <c r="I7" s="20">
        <v>5</v>
      </c>
      <c r="J7" s="20">
        <v>4</v>
      </c>
      <c r="K7" s="20">
        <v>5</v>
      </c>
      <c r="L7" s="20">
        <v>4</v>
      </c>
      <c r="M7" s="20">
        <v>4</v>
      </c>
      <c r="N7" s="20">
        <v>4</v>
      </c>
      <c r="O7" s="20">
        <v>5</v>
      </c>
      <c r="P7" s="20">
        <v>4</v>
      </c>
      <c r="Q7" s="20">
        <v>5</v>
      </c>
      <c r="R7" s="20">
        <v>5</v>
      </c>
      <c r="S7" s="20">
        <v>4</v>
      </c>
      <c r="T7" s="21"/>
    </row>
    <row r="8" spans="1:20" ht="25.5" x14ac:dyDescent="0.25">
      <c r="A8" s="14">
        <v>7</v>
      </c>
      <c r="B8" s="15" t="s">
        <v>198</v>
      </c>
      <c r="C8" s="16">
        <v>2</v>
      </c>
      <c r="D8" s="16">
        <v>2</v>
      </c>
      <c r="E8" s="16">
        <v>5</v>
      </c>
      <c r="F8" s="16">
        <v>5</v>
      </c>
      <c r="G8" s="16">
        <v>5</v>
      </c>
      <c r="H8" s="16">
        <v>5</v>
      </c>
      <c r="I8" s="16">
        <v>5</v>
      </c>
      <c r="J8" s="16">
        <v>5</v>
      </c>
      <c r="K8" s="16">
        <v>5</v>
      </c>
      <c r="L8" s="16">
        <v>5</v>
      </c>
      <c r="M8" s="16">
        <v>5</v>
      </c>
      <c r="N8" s="16">
        <v>5</v>
      </c>
      <c r="O8" s="16">
        <v>5</v>
      </c>
      <c r="P8" s="16">
        <v>4</v>
      </c>
      <c r="Q8" s="16">
        <v>4</v>
      </c>
      <c r="R8" s="16">
        <v>4</v>
      </c>
      <c r="S8" s="16">
        <v>5</v>
      </c>
      <c r="T8" s="17" t="s">
        <v>199</v>
      </c>
    </row>
    <row r="9" spans="1:20" ht="25.5" x14ac:dyDescent="0.25">
      <c r="A9" s="18">
        <v>8</v>
      </c>
      <c r="B9" s="19" t="s">
        <v>200</v>
      </c>
      <c r="C9" s="20">
        <v>2</v>
      </c>
      <c r="D9" s="20">
        <v>2</v>
      </c>
      <c r="E9" s="20">
        <v>5</v>
      </c>
      <c r="F9" s="20">
        <v>3</v>
      </c>
      <c r="G9" s="20">
        <v>4</v>
      </c>
      <c r="H9" s="20">
        <v>5</v>
      </c>
      <c r="I9" s="20">
        <v>5</v>
      </c>
      <c r="J9" s="20">
        <v>5</v>
      </c>
      <c r="K9" s="20">
        <v>5</v>
      </c>
      <c r="L9" s="20">
        <v>5</v>
      </c>
      <c r="M9" s="20">
        <v>5</v>
      </c>
      <c r="N9" s="20">
        <v>5</v>
      </c>
      <c r="O9" s="20">
        <v>5</v>
      </c>
      <c r="P9" s="20">
        <v>5</v>
      </c>
      <c r="Q9" s="20">
        <v>5</v>
      </c>
      <c r="R9" s="20">
        <v>5</v>
      </c>
      <c r="S9" s="20">
        <v>5</v>
      </c>
      <c r="T9" s="21" t="s">
        <v>201</v>
      </c>
    </row>
    <row r="10" spans="1:20" x14ac:dyDescent="0.25">
      <c r="A10" s="14">
        <v>9</v>
      </c>
      <c r="B10" s="15" t="s">
        <v>202</v>
      </c>
      <c r="C10" s="16">
        <v>1</v>
      </c>
      <c r="D10" s="16">
        <v>4</v>
      </c>
      <c r="E10" s="16">
        <v>3</v>
      </c>
      <c r="F10" s="16">
        <v>2</v>
      </c>
      <c r="G10" s="16">
        <v>3</v>
      </c>
      <c r="H10" s="16">
        <v>5</v>
      </c>
      <c r="I10" s="16">
        <v>5</v>
      </c>
      <c r="J10" s="16">
        <v>5</v>
      </c>
      <c r="K10" s="16">
        <v>4</v>
      </c>
      <c r="L10" s="16">
        <v>5</v>
      </c>
      <c r="M10" s="16">
        <v>3</v>
      </c>
      <c r="N10" s="16">
        <v>5</v>
      </c>
      <c r="O10" s="16">
        <v>3</v>
      </c>
      <c r="P10" s="16">
        <v>4</v>
      </c>
      <c r="Q10" s="16">
        <v>3</v>
      </c>
      <c r="R10" s="16">
        <v>3</v>
      </c>
      <c r="S10" s="16">
        <v>5</v>
      </c>
      <c r="T10" s="17" t="s">
        <v>203</v>
      </c>
    </row>
    <row r="11" spans="1:20" ht="25.5" x14ac:dyDescent="0.25">
      <c r="A11" s="18">
        <v>10</v>
      </c>
      <c r="B11" s="19" t="s">
        <v>204</v>
      </c>
      <c r="C11" s="20">
        <v>1</v>
      </c>
      <c r="D11" s="20">
        <v>4</v>
      </c>
      <c r="E11" s="20">
        <v>4</v>
      </c>
      <c r="F11" s="20">
        <v>2</v>
      </c>
      <c r="G11" s="20">
        <v>3</v>
      </c>
      <c r="H11" s="20">
        <v>4</v>
      </c>
      <c r="I11" s="20">
        <v>5</v>
      </c>
      <c r="J11" s="20">
        <v>3</v>
      </c>
      <c r="K11" s="20">
        <v>4</v>
      </c>
      <c r="L11" s="20">
        <v>5</v>
      </c>
      <c r="M11" s="20">
        <v>4</v>
      </c>
      <c r="N11" s="20">
        <v>3</v>
      </c>
      <c r="O11" s="20">
        <v>4</v>
      </c>
      <c r="P11" s="20">
        <v>3</v>
      </c>
      <c r="Q11" s="20">
        <v>3</v>
      </c>
      <c r="R11" s="20">
        <v>4</v>
      </c>
      <c r="S11" s="20">
        <v>3</v>
      </c>
      <c r="T11" s="21" t="s">
        <v>205</v>
      </c>
    </row>
    <row r="12" spans="1:20" x14ac:dyDescent="0.25">
      <c r="A12" s="14">
        <v>11</v>
      </c>
      <c r="B12" s="15" t="s">
        <v>206</v>
      </c>
      <c r="C12" s="16">
        <v>1</v>
      </c>
      <c r="D12" s="16">
        <v>3</v>
      </c>
      <c r="E12" s="16">
        <v>4</v>
      </c>
      <c r="F12" s="16">
        <v>5</v>
      </c>
      <c r="G12" s="16">
        <v>4</v>
      </c>
      <c r="H12" s="16">
        <v>5</v>
      </c>
      <c r="I12" s="16">
        <v>4</v>
      </c>
      <c r="J12" s="16">
        <v>4</v>
      </c>
      <c r="K12" s="16">
        <v>5</v>
      </c>
      <c r="L12" s="16">
        <v>4</v>
      </c>
      <c r="M12" s="16">
        <v>4</v>
      </c>
      <c r="N12" s="16">
        <v>4</v>
      </c>
      <c r="O12" s="16">
        <v>4</v>
      </c>
      <c r="P12" s="16">
        <v>4</v>
      </c>
      <c r="Q12" s="16">
        <v>4</v>
      </c>
      <c r="R12" s="16">
        <v>4</v>
      </c>
      <c r="S12" s="16">
        <v>4</v>
      </c>
      <c r="T12" s="17" t="s">
        <v>207</v>
      </c>
    </row>
    <row r="13" spans="1:20" x14ac:dyDescent="0.25">
      <c r="A13" s="18">
        <v>12</v>
      </c>
      <c r="B13" s="19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1"/>
    </row>
    <row r="14" spans="1:20" x14ac:dyDescent="0.25">
      <c r="A14" s="14">
        <v>13</v>
      </c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</row>
    <row r="15" spans="1:20" x14ac:dyDescent="0.25">
      <c r="A15" s="18">
        <v>14</v>
      </c>
      <c r="B15" s="19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1"/>
    </row>
    <row r="16" spans="1:20" x14ac:dyDescent="0.25">
      <c r="A16" s="14">
        <v>15</v>
      </c>
      <c r="B16" s="15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</row>
    <row r="17" spans="1:20" x14ac:dyDescent="0.25">
      <c r="A17" s="18">
        <v>16</v>
      </c>
      <c r="B17" s="19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1"/>
    </row>
    <row r="18" spans="1:20" x14ac:dyDescent="0.25">
      <c r="A18" s="14">
        <v>17</v>
      </c>
      <c r="B18" s="15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</row>
    <row r="19" spans="1:20" x14ac:dyDescent="0.25">
      <c r="A19" s="18">
        <v>18</v>
      </c>
      <c r="B19" s="19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1"/>
    </row>
    <row r="20" spans="1:20" x14ac:dyDescent="0.25">
      <c r="A20" s="14">
        <v>19</v>
      </c>
      <c r="B20" s="15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</row>
    <row r="21" spans="1:20" x14ac:dyDescent="0.25">
      <c r="A21" s="18">
        <v>20</v>
      </c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1"/>
    </row>
    <row r="22" spans="1:20" x14ac:dyDescent="0.25">
      <c r="A22" s="14">
        <v>21</v>
      </c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</row>
    <row r="23" spans="1:20" x14ac:dyDescent="0.25">
      <c r="A23" s="18">
        <v>22</v>
      </c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1"/>
    </row>
    <row r="24" spans="1:20" x14ac:dyDescent="0.25">
      <c r="A24" s="14">
        <v>23</v>
      </c>
      <c r="B24" s="15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</row>
    <row r="25" spans="1:20" x14ac:dyDescent="0.25">
      <c r="A25" s="18">
        <v>24</v>
      </c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1"/>
    </row>
    <row r="26" spans="1:20" x14ac:dyDescent="0.25">
      <c r="A26" s="14">
        <v>25</v>
      </c>
      <c r="B26" s="15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</row>
    <row r="27" spans="1:20" x14ac:dyDescent="0.25">
      <c r="A27" s="18">
        <v>26</v>
      </c>
      <c r="B27" s="1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13"/>
  <sheetViews>
    <sheetView showGridLines="0" topLeftCell="A91" zoomScale="115" zoomScaleNormal="115" workbookViewId="0">
      <selection sqref="A1:I2"/>
    </sheetView>
  </sheetViews>
  <sheetFormatPr defaultColWidth="9.140625" defaultRowHeight="14.25" x14ac:dyDescent="0.25"/>
  <cols>
    <col min="1" max="1" width="5.5703125" style="2" customWidth="1"/>
    <col min="2" max="2" width="23.85546875" style="2" customWidth="1"/>
    <col min="3" max="3" width="5.5703125" style="2" bestFit="1" customWidth="1"/>
    <col min="4" max="4" width="8" style="2" bestFit="1" customWidth="1"/>
    <col min="5" max="5" width="3.7109375" style="2" customWidth="1"/>
    <col min="6" max="6" width="5.85546875" style="2" customWidth="1"/>
    <col min="7" max="7" width="19.5703125" style="2" bestFit="1" customWidth="1"/>
    <col min="8" max="8" width="5.140625" style="2" bestFit="1" customWidth="1"/>
    <col min="9" max="9" width="8" style="2" bestFit="1" customWidth="1"/>
    <col min="10" max="16384" width="9.140625" style="2"/>
  </cols>
  <sheetData>
    <row r="1" spans="1:9" ht="20.25" x14ac:dyDescent="0.25">
      <c r="A1" s="109" t="s">
        <v>68</v>
      </c>
      <c r="B1" s="109"/>
      <c r="C1" s="109"/>
      <c r="D1" s="109"/>
      <c r="E1" s="109"/>
      <c r="F1" s="109"/>
      <c r="G1" s="109"/>
      <c r="H1" s="109"/>
      <c r="I1" s="109"/>
    </row>
    <row r="2" spans="1:9" ht="20.25" x14ac:dyDescent="0.25">
      <c r="A2" s="109" t="s">
        <v>69</v>
      </c>
      <c r="B2" s="109"/>
      <c r="C2" s="109"/>
      <c r="D2" s="109"/>
      <c r="E2" s="109"/>
      <c r="F2" s="109"/>
      <c r="G2" s="109"/>
      <c r="H2" s="109"/>
      <c r="I2" s="109"/>
    </row>
    <row r="3" spans="1:9" ht="21" thickBot="1" x14ac:dyDescent="0.3">
      <c r="A3" s="115" t="str">
        <f>'PROFIL DOSEN'!D4</f>
        <v>Universitas Bina Sarana Informatika</v>
      </c>
      <c r="B3" s="115"/>
      <c r="C3" s="115"/>
      <c r="D3" s="115"/>
      <c r="E3" s="115"/>
      <c r="F3" s="115"/>
      <c r="G3" s="115"/>
      <c r="H3" s="115"/>
      <c r="I3" s="115"/>
    </row>
    <row r="4" spans="1:9" ht="15" thickTop="1" x14ac:dyDescent="0.25">
      <c r="A4" s="116"/>
      <c r="B4" s="116"/>
      <c r="C4" s="116"/>
      <c r="D4" s="116"/>
      <c r="E4" s="116"/>
      <c r="F4" s="116"/>
      <c r="G4" s="116"/>
      <c r="H4" s="116"/>
      <c r="I4" s="116"/>
    </row>
    <row r="5" spans="1:9" x14ac:dyDescent="0.25">
      <c r="A5" s="93" t="s">
        <v>50</v>
      </c>
      <c r="B5" s="93"/>
      <c r="C5" s="93" t="str">
        <f>CONCATENATE(": ",'PROFIL DOSEN'!D13)</f>
        <v>: 3 Oktober 2026</v>
      </c>
      <c r="D5" s="93"/>
      <c r="E5" s="93"/>
      <c r="F5" s="93"/>
      <c r="G5" s="93"/>
      <c r="H5" s="93"/>
      <c r="I5" s="93"/>
    </row>
    <row r="6" spans="1:9" x14ac:dyDescent="0.25">
      <c r="A6" s="93" t="s">
        <v>7</v>
      </c>
      <c r="B6" s="93"/>
      <c r="C6" s="93" t="str">
        <f>CONCATENATE(": ",'PROFIL DOSEN'!D14)</f>
        <v>: Pelatihan Pembuatan Media Edukasi Mengenai Healthy Lifestyle Menggunakan Webnode Bagi PKK RT 05 Desa Ragajaya Bojonggede Bogor</v>
      </c>
      <c r="D6" s="93"/>
      <c r="E6" s="93"/>
      <c r="F6" s="93"/>
      <c r="G6" s="93"/>
      <c r="H6" s="93"/>
      <c r="I6" s="93"/>
    </row>
    <row r="7" spans="1:9" x14ac:dyDescent="0.25">
      <c r="A7" s="93" t="s">
        <v>8</v>
      </c>
      <c r="B7" s="93"/>
      <c r="C7" s="93" t="str">
        <f>CONCATENATE(": ",'PROFIL DOSEN'!D15)</f>
        <v>: PKK RT 05 Desa Ragajaya Bojonggede Bogor</v>
      </c>
      <c r="D7" s="93"/>
      <c r="E7" s="93"/>
      <c r="F7" s="93"/>
      <c r="G7" s="93"/>
      <c r="H7" s="93"/>
      <c r="I7" s="93"/>
    </row>
    <row r="8" spans="1:9" x14ac:dyDescent="0.25">
      <c r="A8" s="93" t="s">
        <v>75</v>
      </c>
      <c r="B8" s="93"/>
      <c r="C8" s="93" t="str">
        <f>CONCATENATE(": ",'PROFIL DOSEN'!D16)</f>
        <v>: Anggota pkk dan warga RT 05</v>
      </c>
      <c r="D8" s="93"/>
      <c r="E8" s="93"/>
      <c r="F8" s="93"/>
      <c r="G8" s="93"/>
      <c r="H8" s="93"/>
      <c r="I8" s="93"/>
    </row>
    <row r="9" spans="1:9" x14ac:dyDescent="0.25">
      <c r="A9" s="93" t="s">
        <v>72</v>
      </c>
      <c r="B9" s="93"/>
      <c r="C9" s="93" t="str">
        <f>CONCATENATE(": ",'PROFIL DOSEN'!D17)</f>
        <v>: 11</v>
      </c>
      <c r="D9" s="93"/>
      <c r="E9" s="93"/>
      <c r="F9" s="93"/>
      <c r="G9" s="93"/>
      <c r="H9" s="93"/>
      <c r="I9" s="93"/>
    </row>
    <row r="12" spans="1:9" ht="30.75" customHeight="1" x14ac:dyDescent="0.2">
      <c r="A12" s="110" t="s">
        <v>89</v>
      </c>
      <c r="B12" s="111"/>
      <c r="C12" s="111"/>
      <c r="D12" s="111"/>
      <c r="F12" s="110" t="s">
        <v>92</v>
      </c>
      <c r="G12" s="111"/>
      <c r="H12" s="111"/>
      <c r="I12" s="111"/>
    </row>
    <row r="13" spans="1:9" x14ac:dyDescent="0.25">
      <c r="A13" s="40" t="s">
        <v>12</v>
      </c>
      <c r="B13" s="40" t="s">
        <v>6</v>
      </c>
      <c r="C13" s="40" t="s">
        <v>76</v>
      </c>
      <c r="D13" s="40" t="s">
        <v>74</v>
      </c>
      <c r="F13" s="40" t="s">
        <v>12</v>
      </c>
      <c r="G13" s="40" t="s">
        <v>6</v>
      </c>
      <c r="H13" s="40" t="s">
        <v>76</v>
      </c>
      <c r="I13" s="40" t="s">
        <v>74</v>
      </c>
    </row>
    <row r="14" spans="1:9" x14ac:dyDescent="0.25">
      <c r="A14" s="41">
        <v>1</v>
      </c>
      <c r="B14" s="42" t="s">
        <v>90</v>
      </c>
      <c r="C14" s="43">
        <f>COUNTIF('INPUT DATA'!$C$2:$C$27,'REKAP 1 (untuk di Laporan)'!A14)</f>
        <v>3</v>
      </c>
      <c r="D14" s="44">
        <f>C14/$C$16</f>
        <v>0.27272727272727271</v>
      </c>
      <c r="F14" s="41">
        <v>1</v>
      </c>
      <c r="G14" s="42" t="s">
        <v>93</v>
      </c>
      <c r="H14" s="43">
        <f>COUNTIF('INPUT DATA'!$D$2:$D$27,'REKAP 1 (untuk di Laporan)'!F14)</f>
        <v>0</v>
      </c>
      <c r="I14" s="44">
        <f>H14/$H$18</f>
        <v>0</v>
      </c>
    </row>
    <row r="15" spans="1:9" x14ac:dyDescent="0.25">
      <c r="A15" s="41">
        <v>2</v>
      </c>
      <c r="B15" s="42" t="s">
        <v>91</v>
      </c>
      <c r="C15" s="43">
        <f>COUNTIF('INPUT DATA'!$C$2:$C$27,'REKAP 1 (untuk di Laporan)'!A15)</f>
        <v>8</v>
      </c>
      <c r="D15" s="44">
        <f>C15/$C$16</f>
        <v>0.72727272727272729</v>
      </c>
      <c r="F15" s="41">
        <v>2</v>
      </c>
      <c r="G15" s="42" t="s">
        <v>94</v>
      </c>
      <c r="H15" s="43">
        <f>COUNTIF('INPUT DATA'!$D$2:$D$27,'REKAP 1 (untuk di Laporan)'!F15)</f>
        <v>2</v>
      </c>
      <c r="I15" s="44">
        <f t="shared" ref="I15:I17" si="0">H15/$H$18</f>
        <v>0.18181818181818182</v>
      </c>
    </row>
    <row r="16" spans="1:9" x14ac:dyDescent="0.2">
      <c r="A16" s="112" t="s">
        <v>72</v>
      </c>
      <c r="B16" s="113"/>
      <c r="C16" s="45">
        <f t="shared" ref="C16:D16" si="1">SUM(C14:C15)</f>
        <v>11</v>
      </c>
      <c r="D16" s="44">
        <f t="shared" si="1"/>
        <v>1</v>
      </c>
      <c r="F16" s="41">
        <v>3</v>
      </c>
      <c r="G16" s="42" t="s">
        <v>95</v>
      </c>
      <c r="H16" s="43">
        <f>COUNTIF('INPUT DATA'!$D$2:$D$27,'REKAP 1 (untuk di Laporan)'!F16)</f>
        <v>3</v>
      </c>
      <c r="I16" s="44">
        <f t="shared" si="0"/>
        <v>0.27272727272727271</v>
      </c>
    </row>
    <row r="17" spans="1:16" x14ac:dyDescent="0.25">
      <c r="F17" s="41">
        <v>4</v>
      </c>
      <c r="G17" s="42" t="s">
        <v>96</v>
      </c>
      <c r="H17" s="43">
        <f>COUNTIF('INPUT DATA'!$D$2:$D$27,'REKAP 1 (untuk di Laporan)'!F17)</f>
        <v>6</v>
      </c>
      <c r="I17" s="44">
        <f t="shared" si="0"/>
        <v>0.54545454545454541</v>
      </c>
    </row>
    <row r="18" spans="1:16" x14ac:dyDescent="0.2">
      <c r="F18" s="112" t="s">
        <v>72</v>
      </c>
      <c r="G18" s="113"/>
      <c r="H18" s="45">
        <f t="shared" ref="H18:I18" si="2">SUM(H14:H17)</f>
        <v>11</v>
      </c>
      <c r="I18" s="44">
        <f t="shared" si="2"/>
        <v>1</v>
      </c>
    </row>
    <row r="20" spans="1:16" x14ac:dyDescent="0.25">
      <c r="A20" s="36" t="s">
        <v>54</v>
      </c>
      <c r="B20" s="117" t="s">
        <v>55</v>
      </c>
      <c r="C20" s="117"/>
      <c r="D20" s="117"/>
      <c r="E20" s="117"/>
      <c r="F20" s="117"/>
      <c r="G20" s="117"/>
      <c r="H20" s="117"/>
      <c r="I20" s="117"/>
    </row>
    <row r="21" spans="1:16" s="38" customFormat="1" ht="14.25" customHeight="1" x14ac:dyDescent="0.25">
      <c r="A21" s="37" t="s">
        <v>97</v>
      </c>
      <c r="B21" s="37"/>
      <c r="C21" s="37"/>
      <c r="D21" s="37"/>
      <c r="E21" s="37"/>
      <c r="F21" s="37" t="s">
        <v>98</v>
      </c>
      <c r="G21" s="39"/>
      <c r="H21" s="39"/>
      <c r="I21" s="39"/>
      <c r="K21" s="37"/>
      <c r="L21" s="37"/>
      <c r="M21" s="37"/>
      <c r="N21" s="37"/>
      <c r="O21" s="37"/>
      <c r="P21" s="37"/>
    </row>
    <row r="22" spans="1:16" x14ac:dyDescent="0.25">
      <c r="A22" s="5" t="s">
        <v>12</v>
      </c>
      <c r="B22" s="5" t="s">
        <v>73</v>
      </c>
      <c r="C22" s="5" t="s">
        <v>76</v>
      </c>
      <c r="D22" s="5" t="s">
        <v>74</v>
      </c>
      <c r="F22" s="5" t="s">
        <v>12</v>
      </c>
      <c r="G22" s="5" t="s">
        <v>73</v>
      </c>
      <c r="H22" s="5" t="s">
        <v>76</v>
      </c>
      <c r="I22" s="5" t="s">
        <v>74</v>
      </c>
    </row>
    <row r="23" spans="1:16" x14ac:dyDescent="0.25">
      <c r="A23" s="6">
        <v>1</v>
      </c>
      <c r="B23" s="6" t="s">
        <v>115</v>
      </c>
      <c r="C23" s="6">
        <f>COUNTIF('INPUT DATA'!E$2:E$27,'REKAP 1 (untuk di Laporan)'!$A23)</f>
        <v>0</v>
      </c>
      <c r="D23" s="31">
        <f>C23/C28</f>
        <v>0</v>
      </c>
      <c r="F23" s="6">
        <v>1</v>
      </c>
      <c r="G23" s="6" t="s">
        <v>115</v>
      </c>
      <c r="H23" s="6">
        <f>COUNTIF('INPUT DATA'!F$2:F$27,'REKAP 1 (untuk di Laporan)'!$A23)</f>
        <v>0</v>
      </c>
      <c r="I23" s="31">
        <f>H23/H28</f>
        <v>0</v>
      </c>
    </row>
    <row r="24" spans="1:16" x14ac:dyDescent="0.25">
      <c r="A24" s="6">
        <v>2</v>
      </c>
      <c r="B24" s="6" t="s">
        <v>116</v>
      </c>
      <c r="C24" s="6">
        <f>COUNTIF('INPUT DATA'!E$2:E$27,'REKAP 1 (untuk di Laporan)'!$A24)</f>
        <v>0</v>
      </c>
      <c r="D24" s="31">
        <f>C24/C28</f>
        <v>0</v>
      </c>
      <c r="F24" s="6">
        <v>2</v>
      </c>
      <c r="G24" s="6" t="s">
        <v>116</v>
      </c>
      <c r="H24" s="6">
        <f>COUNTIF('INPUT DATA'!F$2:F$27,'REKAP 1 (untuk di Laporan)'!$A24)</f>
        <v>2</v>
      </c>
      <c r="I24" s="31">
        <f>H24/H28</f>
        <v>0.18181818181818182</v>
      </c>
    </row>
    <row r="25" spans="1:16" x14ac:dyDescent="0.25">
      <c r="A25" s="6">
        <v>3</v>
      </c>
      <c r="B25" s="6" t="s">
        <v>117</v>
      </c>
      <c r="C25" s="6">
        <f>COUNTIF('INPUT DATA'!E$2:E$27,'REKAP 1 (untuk di Laporan)'!$A25)</f>
        <v>1</v>
      </c>
      <c r="D25" s="31">
        <f>C25/C28</f>
        <v>9.0909090909090912E-2</v>
      </c>
      <c r="F25" s="6">
        <v>3</v>
      </c>
      <c r="G25" s="6" t="s">
        <v>117</v>
      </c>
      <c r="H25" s="6">
        <f>COUNTIF('INPUT DATA'!F$2:F$27,'REKAP 1 (untuk di Laporan)'!$A25)</f>
        <v>2</v>
      </c>
      <c r="I25" s="31">
        <f>H25/H28</f>
        <v>0.18181818181818182</v>
      </c>
    </row>
    <row r="26" spans="1:16" x14ac:dyDescent="0.25">
      <c r="A26" s="6">
        <v>4</v>
      </c>
      <c r="B26" s="6" t="s">
        <v>162</v>
      </c>
      <c r="C26" s="6">
        <f>COUNTIF('INPUT DATA'!E$2:E$27,'REKAP 1 (untuk di Laporan)'!$A26)</f>
        <v>4</v>
      </c>
      <c r="D26" s="31">
        <f>C26/C28</f>
        <v>0.36363636363636365</v>
      </c>
      <c r="F26" s="6">
        <v>4</v>
      </c>
      <c r="G26" s="6" t="s">
        <v>162</v>
      </c>
      <c r="H26" s="6">
        <f>COUNTIF('INPUT DATA'!F$2:F$27,'REKAP 1 (untuk di Laporan)'!$A26)</f>
        <v>3</v>
      </c>
      <c r="I26" s="31">
        <f>H26/H28</f>
        <v>0.27272727272727271</v>
      </c>
    </row>
    <row r="27" spans="1:16" x14ac:dyDescent="0.25">
      <c r="A27" s="6">
        <v>5</v>
      </c>
      <c r="B27" s="6" t="s">
        <v>119</v>
      </c>
      <c r="C27" s="6">
        <f>COUNTIF('INPUT DATA'!E$2:E$27,'REKAP 1 (untuk di Laporan)'!$A27)</f>
        <v>6</v>
      </c>
      <c r="D27" s="31">
        <f>C27/C28</f>
        <v>0.54545454545454541</v>
      </c>
      <c r="F27" s="6">
        <v>5</v>
      </c>
      <c r="G27" s="6" t="s">
        <v>119</v>
      </c>
      <c r="H27" s="6">
        <f>COUNTIF('INPUT DATA'!F$2:F$27,'REKAP 1 (untuk di Laporan)'!$A27)</f>
        <v>4</v>
      </c>
      <c r="I27" s="31">
        <f>H27/H28</f>
        <v>0.36363636363636365</v>
      </c>
    </row>
    <row r="28" spans="1:16" x14ac:dyDescent="0.25">
      <c r="A28" s="6"/>
      <c r="B28" s="6"/>
      <c r="C28" s="6">
        <f>SUM(C23:C27)</f>
        <v>11</v>
      </c>
      <c r="D28" s="32">
        <f>SUM(D23:D27)</f>
        <v>1</v>
      </c>
      <c r="F28" s="6"/>
      <c r="G28" s="6"/>
      <c r="H28" s="6">
        <f>SUM(H23:H27)</f>
        <v>11</v>
      </c>
      <c r="I28" s="32">
        <f>SUM(I23:I27)</f>
        <v>1</v>
      </c>
    </row>
    <row r="30" spans="1:16" ht="15" customHeight="1" x14ac:dyDescent="0.25"/>
    <row r="31" spans="1:16" s="37" customFormat="1" x14ac:dyDescent="0.25">
      <c r="A31" s="108" t="s">
        <v>99</v>
      </c>
      <c r="B31" s="108"/>
      <c r="C31" s="108"/>
      <c r="D31" s="108"/>
      <c r="F31" s="108" t="s">
        <v>100</v>
      </c>
      <c r="G31" s="108"/>
      <c r="H31" s="108"/>
      <c r="I31" s="108"/>
    </row>
    <row r="32" spans="1:16" x14ac:dyDescent="0.25">
      <c r="A32" s="5" t="s">
        <v>12</v>
      </c>
      <c r="B32" s="5" t="s">
        <v>73</v>
      </c>
      <c r="C32" s="5" t="s">
        <v>76</v>
      </c>
      <c r="D32" s="5" t="s">
        <v>74</v>
      </c>
      <c r="F32" s="5" t="s">
        <v>12</v>
      </c>
      <c r="G32" s="5" t="s">
        <v>73</v>
      </c>
      <c r="H32" s="5" t="s">
        <v>76</v>
      </c>
      <c r="I32" s="5" t="s">
        <v>74</v>
      </c>
    </row>
    <row r="33" spans="1:9" x14ac:dyDescent="0.25">
      <c r="A33" s="6">
        <v>1</v>
      </c>
      <c r="B33" s="6" t="s">
        <v>115</v>
      </c>
      <c r="C33" s="6">
        <f>COUNTIF('INPUT DATA'!G$2:G$27,'REKAP 1 (untuk di Laporan)'!$A23)</f>
        <v>0</v>
      </c>
      <c r="D33" s="31">
        <f>C33/C38</f>
        <v>0</v>
      </c>
      <c r="F33" s="6">
        <v>1</v>
      </c>
      <c r="G33" s="6" t="s">
        <v>115</v>
      </c>
      <c r="H33" s="6">
        <f>COUNTIF('INPUT DATA'!H$2:H$27,'REKAP 1 (untuk di Laporan)'!$A23)</f>
        <v>0</v>
      </c>
      <c r="I33" s="31">
        <f>H33/H38</f>
        <v>0</v>
      </c>
    </row>
    <row r="34" spans="1:9" x14ac:dyDescent="0.25">
      <c r="A34" s="6">
        <v>2</v>
      </c>
      <c r="B34" s="6" t="s">
        <v>116</v>
      </c>
      <c r="C34" s="6">
        <f>COUNTIF('INPUT DATA'!G$2:G$27,'REKAP 1 (untuk di Laporan)'!$A24)</f>
        <v>0</v>
      </c>
      <c r="D34" s="31">
        <f>C34/C38</f>
        <v>0</v>
      </c>
      <c r="F34" s="6">
        <v>2</v>
      </c>
      <c r="G34" s="6" t="s">
        <v>116</v>
      </c>
      <c r="H34" s="6">
        <f>COUNTIF('INPUT DATA'!H$2:H$27,'REKAP 1 (untuk di Laporan)'!$A24)</f>
        <v>0</v>
      </c>
      <c r="I34" s="31">
        <f>H34/H38</f>
        <v>0</v>
      </c>
    </row>
    <row r="35" spans="1:9" x14ac:dyDescent="0.25">
      <c r="A35" s="6">
        <v>3</v>
      </c>
      <c r="B35" s="6" t="s">
        <v>117</v>
      </c>
      <c r="C35" s="6">
        <f>COUNTIF('INPUT DATA'!G$2:G$27,'REKAP 1 (untuk di Laporan)'!$A25)</f>
        <v>2</v>
      </c>
      <c r="D35" s="31">
        <f>C35/C38</f>
        <v>0.18181818181818182</v>
      </c>
      <c r="F35" s="6">
        <v>3</v>
      </c>
      <c r="G35" s="6" t="s">
        <v>117</v>
      </c>
      <c r="H35" s="6">
        <f>COUNTIF('INPUT DATA'!H$2:H$27,'REKAP 1 (untuk di Laporan)'!$A25)</f>
        <v>0</v>
      </c>
      <c r="I35" s="31">
        <f>H35/H38</f>
        <v>0</v>
      </c>
    </row>
    <row r="36" spans="1:9" x14ac:dyDescent="0.25">
      <c r="A36" s="6">
        <v>4</v>
      </c>
      <c r="B36" s="6" t="s">
        <v>162</v>
      </c>
      <c r="C36" s="6">
        <f>COUNTIF('INPUT DATA'!G$2:G$27,'REKAP 1 (untuk di Laporan)'!$A26)</f>
        <v>3</v>
      </c>
      <c r="D36" s="31">
        <f>C36/C38</f>
        <v>0.27272727272727271</v>
      </c>
      <c r="F36" s="6">
        <v>4</v>
      </c>
      <c r="G36" s="6" t="s">
        <v>162</v>
      </c>
      <c r="H36" s="6">
        <f>COUNTIF('INPUT DATA'!H$2:H$27,'REKAP 1 (untuk di Laporan)'!$A26)</f>
        <v>2</v>
      </c>
      <c r="I36" s="31">
        <f>H36/H38</f>
        <v>0.18181818181818182</v>
      </c>
    </row>
    <row r="37" spans="1:9" x14ac:dyDescent="0.25">
      <c r="A37" s="6">
        <v>5</v>
      </c>
      <c r="B37" s="6" t="s">
        <v>119</v>
      </c>
      <c r="C37" s="6">
        <f>COUNTIF('INPUT DATA'!G$2:G$27,'REKAP 1 (untuk di Laporan)'!$A27)</f>
        <v>6</v>
      </c>
      <c r="D37" s="31">
        <f>C37/C38</f>
        <v>0.54545454545454541</v>
      </c>
      <c r="F37" s="6">
        <v>5</v>
      </c>
      <c r="G37" s="6" t="s">
        <v>119</v>
      </c>
      <c r="H37" s="6">
        <f>COUNTIF('INPUT DATA'!H$2:H$27,'REKAP 1 (untuk di Laporan)'!$A27)</f>
        <v>9</v>
      </c>
      <c r="I37" s="31">
        <f>H37/H38</f>
        <v>0.81818181818181823</v>
      </c>
    </row>
    <row r="38" spans="1:9" x14ac:dyDescent="0.25">
      <c r="A38" s="6"/>
      <c r="B38" s="6"/>
      <c r="C38" s="6">
        <f>SUM(C33:C37)</f>
        <v>11</v>
      </c>
      <c r="D38" s="32">
        <f>SUM(D33:D37)</f>
        <v>1</v>
      </c>
      <c r="F38" s="6"/>
      <c r="G38" s="6"/>
      <c r="H38" s="6">
        <f>SUM(H33:H37)</f>
        <v>11</v>
      </c>
      <c r="I38" s="32">
        <f>SUM(I33:I37)</f>
        <v>1</v>
      </c>
    </row>
    <row r="39" spans="1:9" ht="15" customHeight="1" x14ac:dyDescent="0.25"/>
    <row r="40" spans="1:9" s="37" customFormat="1" x14ac:dyDescent="0.25">
      <c r="A40" s="108" t="s">
        <v>101</v>
      </c>
      <c r="B40" s="108"/>
      <c r="C40" s="108"/>
      <c r="D40" s="108"/>
      <c r="F40" s="108" t="s">
        <v>102</v>
      </c>
      <c r="G40" s="108"/>
      <c r="H40" s="108"/>
      <c r="I40" s="108"/>
    </row>
    <row r="41" spans="1:9" x14ac:dyDescent="0.25">
      <c r="A41" s="5" t="s">
        <v>12</v>
      </c>
      <c r="B41" s="5" t="s">
        <v>73</v>
      </c>
      <c r="C41" s="5" t="s">
        <v>76</v>
      </c>
      <c r="D41" s="5" t="s">
        <v>74</v>
      </c>
      <c r="F41" s="5" t="s">
        <v>12</v>
      </c>
      <c r="G41" s="5" t="s">
        <v>73</v>
      </c>
      <c r="H41" s="5" t="s">
        <v>76</v>
      </c>
      <c r="I41" s="5" t="s">
        <v>74</v>
      </c>
    </row>
    <row r="42" spans="1:9" x14ac:dyDescent="0.25">
      <c r="A42" s="6">
        <v>1</v>
      </c>
      <c r="B42" s="6" t="s">
        <v>115</v>
      </c>
      <c r="C42" s="6">
        <f>COUNTIF('INPUT DATA'!I$2:I$27,'REKAP 1 (untuk di Laporan)'!$A23)</f>
        <v>0</v>
      </c>
      <c r="D42" s="31">
        <f>C42/C47</f>
        <v>0</v>
      </c>
      <c r="F42" s="6">
        <v>1</v>
      </c>
      <c r="G42" s="6" t="s">
        <v>115</v>
      </c>
      <c r="H42" s="6">
        <f>COUNTIF('INPUT DATA'!J$2:J$27,'REKAP 1 (untuk di Laporan)'!$A23)</f>
        <v>0</v>
      </c>
      <c r="I42" s="31">
        <f>H42/H47</f>
        <v>0</v>
      </c>
    </row>
    <row r="43" spans="1:9" x14ac:dyDescent="0.25">
      <c r="A43" s="6">
        <v>2</v>
      </c>
      <c r="B43" s="6" t="s">
        <v>116</v>
      </c>
      <c r="C43" s="6">
        <f>COUNTIF('INPUT DATA'!I$2:I$27,'REKAP 1 (untuk di Laporan)'!$A24)</f>
        <v>0</v>
      </c>
      <c r="D43" s="31">
        <f>C43/C47</f>
        <v>0</v>
      </c>
      <c r="F43" s="6">
        <v>2</v>
      </c>
      <c r="G43" s="6" t="s">
        <v>116</v>
      </c>
      <c r="H43" s="6">
        <f>COUNTIF('INPUT DATA'!J$2:J$27,'REKAP 1 (untuk di Laporan)'!$A24)</f>
        <v>0</v>
      </c>
      <c r="I43" s="31">
        <f>H43/H47</f>
        <v>0</v>
      </c>
    </row>
    <row r="44" spans="1:9" x14ac:dyDescent="0.25">
      <c r="A44" s="6">
        <v>3</v>
      </c>
      <c r="B44" s="6" t="s">
        <v>117</v>
      </c>
      <c r="C44" s="6">
        <f>COUNTIF('INPUT DATA'!I$2:I$27,'REKAP 1 (untuk di Laporan)'!$A25)</f>
        <v>0</v>
      </c>
      <c r="D44" s="31">
        <f>C44/C47</f>
        <v>0</v>
      </c>
      <c r="F44" s="6">
        <v>3</v>
      </c>
      <c r="G44" s="6" t="s">
        <v>117</v>
      </c>
      <c r="H44" s="6">
        <f>COUNTIF('INPUT DATA'!J$2:J$27,'REKAP 1 (untuk di Laporan)'!$A25)</f>
        <v>2</v>
      </c>
      <c r="I44" s="31">
        <f>H44/H47</f>
        <v>0.18181818181818182</v>
      </c>
    </row>
    <row r="45" spans="1:9" x14ac:dyDescent="0.25">
      <c r="A45" s="6">
        <v>4</v>
      </c>
      <c r="B45" s="6" t="s">
        <v>162</v>
      </c>
      <c r="C45" s="6">
        <f>COUNTIF('INPUT DATA'!I$2:I$27,'REKAP 1 (untuk di Laporan)'!$A26)</f>
        <v>3</v>
      </c>
      <c r="D45" s="31">
        <f>C45/C47</f>
        <v>0.27272727272727271</v>
      </c>
      <c r="F45" s="6">
        <v>4</v>
      </c>
      <c r="G45" s="6" t="s">
        <v>118</v>
      </c>
      <c r="H45" s="6">
        <f>COUNTIF('INPUT DATA'!J$2:J$27,'REKAP 1 (untuk di Laporan)'!$A26)</f>
        <v>4</v>
      </c>
      <c r="I45" s="31">
        <f>H45/H47</f>
        <v>0.36363636363636365</v>
      </c>
    </row>
    <row r="46" spans="1:9" x14ac:dyDescent="0.25">
      <c r="A46" s="6">
        <v>5</v>
      </c>
      <c r="B46" s="6" t="s">
        <v>119</v>
      </c>
      <c r="C46" s="6">
        <f>COUNTIF('INPUT DATA'!I$2:I$27,'REKAP 1 (untuk di Laporan)'!$A27)</f>
        <v>8</v>
      </c>
      <c r="D46" s="31">
        <f>C46/C47</f>
        <v>0.72727272727272729</v>
      </c>
      <c r="F46" s="6">
        <v>5</v>
      </c>
      <c r="G46" s="6" t="s">
        <v>119</v>
      </c>
      <c r="H46" s="6">
        <f>COUNTIF('INPUT DATA'!J$2:J$27,'REKAP 1 (untuk di Laporan)'!$A27)</f>
        <v>5</v>
      </c>
      <c r="I46" s="31">
        <f>H46/H47</f>
        <v>0.45454545454545453</v>
      </c>
    </row>
    <row r="47" spans="1:9" x14ac:dyDescent="0.25">
      <c r="A47" s="6"/>
      <c r="B47" s="6"/>
      <c r="C47" s="6">
        <f>SUM(C42:C46)</f>
        <v>11</v>
      </c>
      <c r="D47" s="32">
        <f>SUM(D42:D46)</f>
        <v>1</v>
      </c>
      <c r="F47" s="6"/>
      <c r="G47" s="6"/>
      <c r="H47" s="6">
        <f>SUM(H42:H46)</f>
        <v>11</v>
      </c>
      <c r="I47" s="32">
        <f>SUM(I42:I46)</f>
        <v>1</v>
      </c>
    </row>
    <row r="58" spans="1:9" x14ac:dyDescent="0.25">
      <c r="A58" s="33" t="s">
        <v>58</v>
      </c>
      <c r="B58" s="33" t="s">
        <v>59</v>
      </c>
    </row>
    <row r="59" spans="1:9" s="37" customFormat="1" ht="28.5" customHeight="1" x14ac:dyDescent="0.25">
      <c r="A59" s="118" t="s">
        <v>103</v>
      </c>
      <c r="B59" s="118"/>
      <c r="C59" s="118"/>
      <c r="D59" s="118"/>
      <c r="F59" s="118" t="s">
        <v>104</v>
      </c>
      <c r="G59" s="118"/>
      <c r="H59" s="118"/>
      <c r="I59" s="118"/>
    </row>
    <row r="60" spans="1:9" x14ac:dyDescent="0.25">
      <c r="A60" s="5" t="s">
        <v>12</v>
      </c>
      <c r="B60" s="5" t="s">
        <v>73</v>
      </c>
      <c r="C60" s="5" t="s">
        <v>76</v>
      </c>
      <c r="D60" s="5" t="s">
        <v>74</v>
      </c>
      <c r="F60" s="5" t="s">
        <v>12</v>
      </c>
      <c r="G60" s="5" t="s">
        <v>73</v>
      </c>
      <c r="H60" s="5" t="s">
        <v>76</v>
      </c>
      <c r="I60" s="5" t="s">
        <v>74</v>
      </c>
    </row>
    <row r="61" spans="1:9" x14ac:dyDescent="0.25">
      <c r="A61" s="6">
        <v>1</v>
      </c>
      <c r="B61" s="6" t="s">
        <v>115</v>
      </c>
      <c r="C61" s="6">
        <f>COUNTIF('INPUT DATA'!K$2:K$27,'REKAP 1 (untuk di Laporan)'!$A23)</f>
        <v>0</v>
      </c>
      <c r="D61" s="31">
        <f>C61/C66</f>
        <v>0</v>
      </c>
      <c r="F61" s="6">
        <v>1</v>
      </c>
      <c r="G61" s="6" t="s">
        <v>115</v>
      </c>
      <c r="H61" s="6">
        <f>COUNTIF('INPUT DATA'!L$2:L$27,'REKAP 1 (untuk di Laporan)'!$A23)</f>
        <v>0</v>
      </c>
      <c r="I61" s="31">
        <f>H61/H66</f>
        <v>0</v>
      </c>
    </row>
    <row r="62" spans="1:9" x14ac:dyDescent="0.25">
      <c r="A62" s="6">
        <v>2</v>
      </c>
      <c r="B62" s="6" t="s">
        <v>116</v>
      </c>
      <c r="C62" s="6">
        <f>COUNTIF('INPUT DATA'!K$2:K$27,'REKAP 1 (untuk di Laporan)'!$A24)</f>
        <v>0</v>
      </c>
      <c r="D62" s="31">
        <f>C62/C66</f>
        <v>0</v>
      </c>
      <c r="F62" s="6">
        <v>2</v>
      </c>
      <c r="G62" s="6" t="s">
        <v>116</v>
      </c>
      <c r="H62" s="6">
        <f>COUNTIF('INPUT DATA'!L$2:L$27,'REKAP 1 (untuk di Laporan)'!$A24)</f>
        <v>0</v>
      </c>
      <c r="I62" s="31">
        <f>H62/H66</f>
        <v>0</v>
      </c>
    </row>
    <row r="63" spans="1:9" x14ac:dyDescent="0.25">
      <c r="A63" s="6">
        <v>3</v>
      </c>
      <c r="B63" s="6" t="s">
        <v>117</v>
      </c>
      <c r="C63" s="6">
        <f>COUNTIF('INPUT DATA'!K$2:K$27,'REKAP 1 (untuk di Laporan)'!$A25)</f>
        <v>0</v>
      </c>
      <c r="D63" s="31">
        <f>C63/C66</f>
        <v>0</v>
      </c>
      <c r="F63" s="6">
        <v>3</v>
      </c>
      <c r="G63" s="6" t="s">
        <v>117</v>
      </c>
      <c r="H63" s="6">
        <f>COUNTIF('INPUT DATA'!L$2:L$27,'REKAP 1 (untuk di Laporan)'!$A25)</f>
        <v>0</v>
      </c>
      <c r="I63" s="31">
        <f>H63/H66</f>
        <v>0</v>
      </c>
    </row>
    <row r="64" spans="1:9" x14ac:dyDescent="0.25">
      <c r="A64" s="6">
        <v>4</v>
      </c>
      <c r="B64" s="6" t="s">
        <v>118</v>
      </c>
      <c r="C64" s="6">
        <f>COUNTIF('INPUT DATA'!K$2:K$27,'REKAP 1 (untuk di Laporan)'!$A26)</f>
        <v>3</v>
      </c>
      <c r="D64" s="31">
        <f>C64/C66</f>
        <v>0.27272727272727271</v>
      </c>
      <c r="F64" s="6">
        <v>4</v>
      </c>
      <c r="G64" s="6" t="s">
        <v>118</v>
      </c>
      <c r="H64" s="6">
        <f>COUNTIF('INPUT DATA'!L$2:L$27,'REKAP 1 (untuk di Laporan)'!$A26)</f>
        <v>4</v>
      </c>
      <c r="I64" s="31">
        <f>H64/H66</f>
        <v>0.36363636363636365</v>
      </c>
    </row>
    <row r="65" spans="1:9" x14ac:dyDescent="0.25">
      <c r="A65" s="6">
        <v>5</v>
      </c>
      <c r="B65" s="6" t="s">
        <v>119</v>
      </c>
      <c r="C65" s="6">
        <f>COUNTIF('INPUT DATA'!K$2:K$27,'REKAP 1 (untuk di Laporan)'!$A27)</f>
        <v>8</v>
      </c>
      <c r="D65" s="31">
        <f>C65/C66</f>
        <v>0.72727272727272729</v>
      </c>
      <c r="F65" s="6">
        <v>5</v>
      </c>
      <c r="G65" s="6" t="s">
        <v>119</v>
      </c>
      <c r="H65" s="6">
        <f>COUNTIF('INPUT DATA'!L$2:L$27,'REKAP 1 (untuk di Laporan)'!$A27)</f>
        <v>7</v>
      </c>
      <c r="I65" s="31">
        <f>H65/H66</f>
        <v>0.63636363636363635</v>
      </c>
    </row>
    <row r="66" spans="1:9" x14ac:dyDescent="0.25">
      <c r="A66" s="6"/>
      <c r="B66" s="6"/>
      <c r="C66" s="6">
        <f>SUM(C61:C65)</f>
        <v>11</v>
      </c>
      <c r="D66" s="32">
        <f>SUM(D61:D65)</f>
        <v>1</v>
      </c>
      <c r="F66" s="6"/>
      <c r="G66" s="6"/>
      <c r="H66" s="6">
        <f>SUM(H61:H65)</f>
        <v>11</v>
      </c>
      <c r="I66" s="32">
        <f>SUM(I61:I65)</f>
        <v>1</v>
      </c>
    </row>
    <row r="68" spans="1:9" s="75" customFormat="1" ht="27.75" customHeight="1" x14ac:dyDescent="0.25">
      <c r="A68" s="114" t="s">
        <v>105</v>
      </c>
      <c r="B68" s="114"/>
      <c r="C68" s="114"/>
      <c r="D68" s="114"/>
      <c r="F68" s="114" t="s">
        <v>106</v>
      </c>
      <c r="G68" s="114"/>
      <c r="H68" s="114"/>
      <c r="I68" s="114"/>
    </row>
    <row r="69" spans="1:9" x14ac:dyDescent="0.25">
      <c r="A69" s="5" t="s">
        <v>12</v>
      </c>
      <c r="B69" s="5" t="s">
        <v>73</v>
      </c>
      <c r="C69" s="5" t="s">
        <v>76</v>
      </c>
      <c r="D69" s="5" t="s">
        <v>74</v>
      </c>
      <c r="F69" s="5" t="s">
        <v>12</v>
      </c>
      <c r="G69" s="5" t="s">
        <v>73</v>
      </c>
      <c r="H69" s="5" t="s">
        <v>76</v>
      </c>
      <c r="I69" s="5" t="s">
        <v>74</v>
      </c>
    </row>
    <row r="70" spans="1:9" x14ac:dyDescent="0.25">
      <c r="A70" s="6">
        <v>1</v>
      </c>
      <c r="B70" s="6" t="s">
        <v>115</v>
      </c>
      <c r="C70" s="6">
        <f>COUNTIF('INPUT DATA'!M$2:M$27,'REKAP 1 (untuk di Laporan)'!$A23)</f>
        <v>0</v>
      </c>
      <c r="D70" s="31">
        <f>C70/C75</f>
        <v>0</v>
      </c>
      <c r="F70" s="6">
        <v>1</v>
      </c>
      <c r="G70" s="6" t="s">
        <v>115</v>
      </c>
      <c r="H70" s="6">
        <f>COUNTIF('INPUT DATA'!N$2:N$27,'REKAP 1 (untuk di Laporan)'!$A23)</f>
        <v>0</v>
      </c>
      <c r="I70" s="31">
        <f>H70/H75</f>
        <v>0</v>
      </c>
    </row>
    <row r="71" spans="1:9" x14ac:dyDescent="0.25">
      <c r="A71" s="6">
        <v>2</v>
      </c>
      <c r="B71" s="6" t="s">
        <v>116</v>
      </c>
      <c r="C71" s="6">
        <f>COUNTIF('INPUT DATA'!M$2:M$27,'REKAP 1 (untuk di Laporan)'!$A24)</f>
        <v>0</v>
      </c>
      <c r="D71" s="31">
        <f>C71/C75</f>
        <v>0</v>
      </c>
      <c r="F71" s="6">
        <v>2</v>
      </c>
      <c r="G71" s="6" t="s">
        <v>116</v>
      </c>
      <c r="H71" s="6">
        <f>COUNTIF('INPUT DATA'!N$2:N$27,'REKAP 1 (untuk di Laporan)'!$A24)</f>
        <v>0</v>
      </c>
      <c r="I71" s="31">
        <f>H71/H75</f>
        <v>0</v>
      </c>
    </row>
    <row r="72" spans="1:9" x14ac:dyDescent="0.25">
      <c r="A72" s="6">
        <v>3</v>
      </c>
      <c r="B72" s="6" t="s">
        <v>117</v>
      </c>
      <c r="C72" s="6">
        <f>COUNTIF('INPUT DATA'!M$2:M$27,'REKAP 1 (untuk di Laporan)'!$A25)</f>
        <v>1</v>
      </c>
      <c r="D72" s="31">
        <f>C72/C75</f>
        <v>9.0909090909090912E-2</v>
      </c>
      <c r="F72" s="6">
        <v>3</v>
      </c>
      <c r="G72" s="6" t="s">
        <v>117</v>
      </c>
      <c r="H72" s="6">
        <f>COUNTIF('INPUT DATA'!N$2:N$27,'REKAP 1 (untuk di Laporan)'!$A25)</f>
        <v>1</v>
      </c>
      <c r="I72" s="31">
        <f>H72/H75</f>
        <v>9.0909090909090912E-2</v>
      </c>
    </row>
    <row r="73" spans="1:9" x14ac:dyDescent="0.25">
      <c r="A73" s="6">
        <v>4</v>
      </c>
      <c r="B73" s="6" t="s">
        <v>118</v>
      </c>
      <c r="C73" s="6">
        <f>COUNTIF('INPUT DATA'!M$2:M$27,'REKAP 1 (untuk di Laporan)'!$A26)</f>
        <v>6</v>
      </c>
      <c r="D73" s="31">
        <f>C73/C75</f>
        <v>0.54545454545454541</v>
      </c>
      <c r="F73" s="6">
        <v>4</v>
      </c>
      <c r="G73" s="6" t="s">
        <v>118</v>
      </c>
      <c r="H73" s="6">
        <f>COUNTIF('INPUT DATA'!N$2:N$27,'REKAP 1 (untuk di Laporan)'!$A26)</f>
        <v>6</v>
      </c>
      <c r="I73" s="31">
        <f>H73/H75</f>
        <v>0.54545454545454541</v>
      </c>
    </row>
    <row r="74" spans="1:9" x14ac:dyDescent="0.25">
      <c r="A74" s="6">
        <v>5</v>
      </c>
      <c r="B74" s="6" t="s">
        <v>119</v>
      </c>
      <c r="C74" s="6">
        <f>COUNTIF('INPUT DATA'!M$2:M$27,'REKAP 1 (untuk di Laporan)'!$A27)</f>
        <v>4</v>
      </c>
      <c r="D74" s="31">
        <f>C74/C75</f>
        <v>0.36363636363636365</v>
      </c>
      <c r="F74" s="6">
        <v>5</v>
      </c>
      <c r="G74" s="6" t="s">
        <v>119</v>
      </c>
      <c r="H74" s="6">
        <f>COUNTIF('INPUT DATA'!N$2:N$27,'REKAP 1 (untuk di Laporan)'!$A27)</f>
        <v>4</v>
      </c>
      <c r="I74" s="31">
        <f>H74/H75</f>
        <v>0.36363636363636365</v>
      </c>
    </row>
    <row r="75" spans="1:9" x14ac:dyDescent="0.25">
      <c r="A75" s="6"/>
      <c r="B75" s="6"/>
      <c r="C75" s="6">
        <f>SUM(C70:C74)</f>
        <v>11</v>
      </c>
      <c r="D75" s="32">
        <f>SUM(D70:D74)</f>
        <v>1</v>
      </c>
      <c r="F75" s="6"/>
      <c r="G75" s="6"/>
      <c r="H75" s="6">
        <f>SUM(H70:H74)</f>
        <v>11</v>
      </c>
      <c r="I75" s="32">
        <f>SUM(I70:I74)</f>
        <v>1</v>
      </c>
    </row>
    <row r="77" spans="1:9" s="75" customFormat="1" ht="29.25" customHeight="1" x14ac:dyDescent="0.25">
      <c r="A77" s="114" t="s">
        <v>107</v>
      </c>
      <c r="B77" s="114"/>
      <c r="C77" s="114"/>
      <c r="D77" s="114"/>
      <c r="F77" s="114" t="s">
        <v>108</v>
      </c>
      <c r="G77" s="114"/>
      <c r="H77" s="114"/>
      <c r="I77" s="114"/>
    </row>
    <row r="78" spans="1:9" x14ac:dyDescent="0.25">
      <c r="A78" s="5" t="s">
        <v>12</v>
      </c>
      <c r="B78" s="5" t="s">
        <v>73</v>
      </c>
      <c r="C78" s="5" t="s">
        <v>76</v>
      </c>
      <c r="D78" s="5" t="s">
        <v>74</v>
      </c>
      <c r="F78" s="5" t="s">
        <v>12</v>
      </c>
      <c r="G78" s="5" t="s">
        <v>73</v>
      </c>
      <c r="H78" s="5" t="s">
        <v>76</v>
      </c>
      <c r="I78" s="5" t="s">
        <v>74</v>
      </c>
    </row>
    <row r="79" spans="1:9" x14ac:dyDescent="0.25">
      <c r="A79" s="6">
        <v>1</v>
      </c>
      <c r="B79" s="6" t="s">
        <v>115</v>
      </c>
      <c r="C79" s="6">
        <f>COUNTIF('INPUT DATA'!O$2:O$27,'REKAP 1 (untuk di Laporan)'!$A23)</f>
        <v>0</v>
      </c>
      <c r="D79" s="31">
        <f>C79/C84</f>
        <v>0</v>
      </c>
      <c r="F79" s="6">
        <v>1</v>
      </c>
      <c r="G79" s="6" t="s">
        <v>115</v>
      </c>
      <c r="H79" s="6">
        <f>COUNTIF('INPUT DATA'!P$2:P$27,'REKAP 1 (untuk di Laporan)'!$A23)</f>
        <v>0</v>
      </c>
      <c r="I79" s="31">
        <f>H79/H84</f>
        <v>0</v>
      </c>
    </row>
    <row r="80" spans="1:9" x14ac:dyDescent="0.25">
      <c r="A80" s="6">
        <v>2</v>
      </c>
      <c r="B80" s="6" t="s">
        <v>116</v>
      </c>
      <c r="C80" s="6">
        <f>COUNTIF('INPUT DATA'!O$2:O$27,'REKAP 1 (untuk di Laporan)'!$A24)</f>
        <v>0</v>
      </c>
      <c r="D80" s="31">
        <f>C80/C84</f>
        <v>0</v>
      </c>
      <c r="F80" s="6">
        <v>2</v>
      </c>
      <c r="G80" s="6" t="s">
        <v>116</v>
      </c>
      <c r="H80" s="6">
        <f>COUNTIF('INPUT DATA'!P$2:P$27,'REKAP 1 (untuk di Laporan)'!$A24)</f>
        <v>0</v>
      </c>
      <c r="I80" s="31">
        <f>H80/H84</f>
        <v>0</v>
      </c>
    </row>
    <row r="81" spans="1:16" x14ac:dyDescent="0.25">
      <c r="A81" s="6">
        <v>3</v>
      </c>
      <c r="B81" s="6" t="s">
        <v>117</v>
      </c>
      <c r="C81" s="6">
        <f>COUNTIF('INPUT DATA'!O$2:O$27,'REKAP 1 (untuk di Laporan)'!$A25)</f>
        <v>1</v>
      </c>
      <c r="D81" s="31">
        <f>C81/C84</f>
        <v>9.0909090909090912E-2</v>
      </c>
      <c r="F81" s="6">
        <v>3</v>
      </c>
      <c r="G81" s="6" t="s">
        <v>117</v>
      </c>
      <c r="H81" s="6">
        <f>COUNTIF('INPUT DATA'!P$2:P$27,'REKAP 1 (untuk di Laporan)'!$A25)</f>
        <v>1</v>
      </c>
      <c r="I81" s="31">
        <f>H81/H84</f>
        <v>9.0909090909090912E-2</v>
      </c>
    </row>
    <row r="82" spans="1:16" x14ac:dyDescent="0.25">
      <c r="A82" s="6">
        <v>4</v>
      </c>
      <c r="B82" s="6" t="s">
        <v>118</v>
      </c>
      <c r="C82" s="6">
        <f>COUNTIF('INPUT DATA'!O$2:O$27,'REKAP 1 (untuk di Laporan)'!$A26)</f>
        <v>5</v>
      </c>
      <c r="D82" s="31">
        <f>C82/C84</f>
        <v>0.45454545454545453</v>
      </c>
      <c r="F82" s="6">
        <v>4</v>
      </c>
      <c r="G82" s="6" t="s">
        <v>118</v>
      </c>
      <c r="H82" s="6">
        <f>COUNTIF('INPUT DATA'!P$2:P$27,'REKAP 1 (untuk di Laporan)'!$A26)</f>
        <v>8</v>
      </c>
      <c r="I82" s="31">
        <f>H82/H84</f>
        <v>0.72727272727272729</v>
      </c>
    </row>
    <row r="83" spans="1:16" x14ac:dyDescent="0.25">
      <c r="A83" s="6">
        <v>5</v>
      </c>
      <c r="B83" s="6" t="s">
        <v>119</v>
      </c>
      <c r="C83" s="6">
        <f>COUNTIF('INPUT DATA'!O$2:O$27,'REKAP 1 (untuk di Laporan)'!$A27)</f>
        <v>5</v>
      </c>
      <c r="D83" s="31">
        <f>C83/C84</f>
        <v>0.45454545454545453</v>
      </c>
      <c r="F83" s="6">
        <v>5</v>
      </c>
      <c r="G83" s="6" t="s">
        <v>119</v>
      </c>
      <c r="H83" s="6">
        <f>COUNTIF('INPUT DATA'!P$2:P$27,'REKAP 1 (untuk di Laporan)'!$A27)</f>
        <v>2</v>
      </c>
      <c r="I83" s="31">
        <f>H83/H84</f>
        <v>0.18181818181818182</v>
      </c>
    </row>
    <row r="84" spans="1:16" x14ac:dyDescent="0.25">
      <c r="A84" s="6"/>
      <c r="B84" s="6"/>
      <c r="C84" s="6">
        <f>SUM(C79:C83)</f>
        <v>11</v>
      </c>
      <c r="D84" s="32">
        <f>SUM(D79:D83)</f>
        <v>1</v>
      </c>
      <c r="F84" s="6"/>
      <c r="G84" s="6"/>
      <c r="H84" s="6">
        <f>SUM(H79:H83)</f>
        <v>11</v>
      </c>
      <c r="I84" s="32">
        <f>SUM(I79:I83)</f>
        <v>1</v>
      </c>
    </row>
    <row r="86" spans="1:16" s="4" customFormat="1" ht="42.75" customHeight="1" x14ac:dyDescent="0.25">
      <c r="A86" s="114" t="s">
        <v>109</v>
      </c>
      <c r="B86" s="114"/>
      <c r="C86" s="114"/>
      <c r="D86" s="114"/>
      <c r="K86" s="75"/>
      <c r="L86" s="75"/>
      <c r="M86" s="75"/>
      <c r="N86" s="75"/>
      <c r="O86" s="75"/>
      <c r="P86" s="75"/>
    </row>
    <row r="87" spans="1:16" x14ac:dyDescent="0.25">
      <c r="A87" s="5" t="s">
        <v>12</v>
      </c>
      <c r="B87" s="5" t="s">
        <v>73</v>
      </c>
      <c r="C87" s="5" t="s">
        <v>76</v>
      </c>
      <c r="D87" s="5" t="s">
        <v>74</v>
      </c>
    </row>
    <row r="88" spans="1:16" x14ac:dyDescent="0.25">
      <c r="A88" s="6">
        <v>1</v>
      </c>
      <c r="B88" s="6" t="s">
        <v>115</v>
      </c>
      <c r="C88" s="6">
        <f>COUNTIF('INPUT DATA'!Q$2:Q$27,'REKAP 1 (untuk di Laporan)'!$A23)</f>
        <v>0</v>
      </c>
      <c r="D88" s="31">
        <f>C88/C93</f>
        <v>0</v>
      </c>
    </row>
    <row r="89" spans="1:16" x14ac:dyDescent="0.25">
      <c r="A89" s="6">
        <v>2</v>
      </c>
      <c r="B89" s="6" t="s">
        <v>116</v>
      </c>
      <c r="C89" s="6">
        <f>COUNTIF('INPUT DATA'!Q$2:Q$27,'REKAP 1 (untuk di Laporan)'!$A24)</f>
        <v>0</v>
      </c>
      <c r="D89" s="31">
        <f>C89/C93</f>
        <v>0</v>
      </c>
    </row>
    <row r="90" spans="1:16" x14ac:dyDescent="0.25">
      <c r="A90" s="6">
        <v>3</v>
      </c>
      <c r="B90" s="6" t="s">
        <v>117</v>
      </c>
      <c r="C90" s="6">
        <f>COUNTIF('INPUT DATA'!Q$2:Q$27,'REKAP 1 (untuk di Laporan)'!$A25)</f>
        <v>2</v>
      </c>
      <c r="D90" s="31">
        <f>C90/C93</f>
        <v>0.18181818181818182</v>
      </c>
    </row>
    <row r="91" spans="1:16" x14ac:dyDescent="0.25">
      <c r="A91" s="6">
        <v>4</v>
      </c>
      <c r="B91" s="6" t="s">
        <v>118</v>
      </c>
      <c r="C91" s="6">
        <f>COUNTIF('INPUT DATA'!Q$2:Q$27,'REKAP 1 (untuk di Laporan)'!$A26)</f>
        <v>7</v>
      </c>
      <c r="D91" s="31">
        <f>C91/C93</f>
        <v>0.63636363636363635</v>
      </c>
    </row>
    <row r="92" spans="1:16" x14ac:dyDescent="0.25">
      <c r="A92" s="6">
        <v>5</v>
      </c>
      <c r="B92" s="6" t="s">
        <v>119</v>
      </c>
      <c r="C92" s="6">
        <f>COUNTIF('INPUT DATA'!Q$2:Q$27,'REKAP 1 (untuk di Laporan)'!$A27)</f>
        <v>2</v>
      </c>
      <c r="D92" s="31">
        <f>C92/C93</f>
        <v>0.18181818181818182</v>
      </c>
    </row>
    <row r="93" spans="1:16" x14ac:dyDescent="0.25">
      <c r="A93" s="6"/>
      <c r="B93" s="6"/>
      <c r="C93" s="6">
        <f>SUM(C88:C92)</f>
        <v>11</v>
      </c>
      <c r="D93" s="32">
        <f>SUM(D88:D92)</f>
        <v>1</v>
      </c>
    </row>
    <row r="96" spans="1:16" ht="28.5" customHeight="1" x14ac:dyDescent="0.25">
      <c r="A96" s="108" t="s">
        <v>110</v>
      </c>
      <c r="B96" s="108"/>
      <c r="C96" s="108"/>
      <c r="D96" s="108"/>
      <c r="K96" s="37"/>
      <c r="L96" s="37"/>
      <c r="M96" s="37"/>
      <c r="N96" s="37"/>
      <c r="O96" s="37"/>
      <c r="P96" s="37"/>
    </row>
    <row r="97" spans="1:16" x14ac:dyDescent="0.25">
      <c r="A97" s="5" t="s">
        <v>12</v>
      </c>
      <c r="B97" s="5" t="s">
        <v>73</v>
      </c>
      <c r="C97" s="5" t="s">
        <v>76</v>
      </c>
      <c r="D97" s="5" t="s">
        <v>74</v>
      </c>
    </row>
    <row r="98" spans="1:16" x14ac:dyDescent="0.25">
      <c r="A98" s="6">
        <v>1</v>
      </c>
      <c r="B98" s="6" t="s">
        <v>115</v>
      </c>
      <c r="C98" s="6">
        <f>COUNTIF('INPUT DATA'!R$2:R$27,'REKAP 1 (untuk di Laporan)'!$A23)</f>
        <v>0</v>
      </c>
      <c r="D98" s="31">
        <f>C98/C103</f>
        <v>0</v>
      </c>
    </row>
    <row r="99" spans="1:16" x14ac:dyDescent="0.25">
      <c r="A99" s="6">
        <v>2</v>
      </c>
      <c r="B99" s="6" t="s">
        <v>116</v>
      </c>
      <c r="C99" s="6">
        <f>COUNTIF('INPUT DATA'!R$2:R$27,'REKAP 1 (untuk di Laporan)'!$A24)</f>
        <v>0</v>
      </c>
      <c r="D99" s="31">
        <f>C99/C103</f>
        <v>0</v>
      </c>
    </row>
    <row r="100" spans="1:16" x14ac:dyDescent="0.25">
      <c r="A100" s="6">
        <v>3</v>
      </c>
      <c r="B100" s="6" t="s">
        <v>117</v>
      </c>
      <c r="C100" s="6">
        <f>COUNTIF('INPUT DATA'!R$2:R$27,'REKAP 1 (untuk di Laporan)'!$A25)</f>
        <v>2</v>
      </c>
      <c r="D100" s="31">
        <f>C100/C103</f>
        <v>0.18181818181818182</v>
      </c>
    </row>
    <row r="101" spans="1:16" x14ac:dyDescent="0.25">
      <c r="A101" s="6">
        <v>4</v>
      </c>
      <c r="B101" s="6" t="s">
        <v>162</v>
      </c>
      <c r="C101" s="6">
        <f>COUNTIF('INPUT DATA'!R$2:R$27,'REKAP 1 (untuk di Laporan)'!$A26)</f>
        <v>6</v>
      </c>
      <c r="D101" s="31">
        <f>C101/C103</f>
        <v>0.54545454545454541</v>
      </c>
    </row>
    <row r="102" spans="1:16" x14ac:dyDescent="0.25">
      <c r="A102" s="6">
        <v>5</v>
      </c>
      <c r="B102" s="6" t="s">
        <v>119</v>
      </c>
      <c r="C102" s="6">
        <f>COUNTIF('INPUT DATA'!R$2:R$27,'REKAP 1 (untuk di Laporan)'!$A27)</f>
        <v>3</v>
      </c>
      <c r="D102" s="31">
        <f>C102/C103</f>
        <v>0.27272727272727271</v>
      </c>
    </row>
    <row r="103" spans="1:16" x14ac:dyDescent="0.25">
      <c r="A103" s="6"/>
      <c r="B103" s="6"/>
      <c r="C103" s="6">
        <f>SUM(C98:C102)</f>
        <v>11</v>
      </c>
      <c r="D103" s="32">
        <f>SUM(D98:D102)</f>
        <v>1</v>
      </c>
    </row>
    <row r="105" spans="1:16" ht="27.75" customHeight="1" x14ac:dyDescent="0.25">
      <c r="A105" s="108" t="s">
        <v>163</v>
      </c>
      <c r="B105" s="108"/>
      <c r="C105" s="108"/>
      <c r="D105" s="108"/>
      <c r="K105" s="37"/>
      <c r="L105" s="37"/>
      <c r="M105" s="37"/>
      <c r="N105" s="37"/>
      <c r="O105" s="37"/>
      <c r="P105" s="37"/>
    </row>
    <row r="106" spans="1:16" x14ac:dyDescent="0.25">
      <c r="A106" s="5" t="s">
        <v>12</v>
      </c>
      <c r="B106" s="5" t="s">
        <v>73</v>
      </c>
      <c r="C106" s="5" t="s">
        <v>76</v>
      </c>
      <c r="D106" s="5" t="s">
        <v>74</v>
      </c>
    </row>
    <row r="107" spans="1:16" x14ac:dyDescent="0.25">
      <c r="A107" s="6">
        <v>1</v>
      </c>
      <c r="B107" s="6" t="s">
        <v>115</v>
      </c>
      <c r="C107" s="6">
        <f>COUNTIF('INPUT DATA'!S$2:S$27,'REKAP 1 (untuk di Laporan)'!$A23)</f>
        <v>0</v>
      </c>
      <c r="D107" s="31">
        <f>C107/C112</f>
        <v>0</v>
      </c>
    </row>
    <row r="108" spans="1:16" x14ac:dyDescent="0.25">
      <c r="A108" s="6">
        <v>2</v>
      </c>
      <c r="B108" s="6" t="s">
        <v>116</v>
      </c>
      <c r="C108" s="6">
        <f>COUNTIF('INPUT DATA'!S$2:S$27,'REKAP 1 (untuk di Laporan)'!$A24)</f>
        <v>0</v>
      </c>
      <c r="D108" s="31">
        <f>C108/C112</f>
        <v>0</v>
      </c>
    </row>
    <row r="109" spans="1:16" x14ac:dyDescent="0.25">
      <c r="A109" s="6">
        <v>3</v>
      </c>
      <c r="B109" s="6" t="s">
        <v>117</v>
      </c>
      <c r="C109" s="6">
        <f>COUNTIF('INPUT DATA'!S$2:S$27,'REKAP 1 (untuk di Laporan)'!$A25)</f>
        <v>1</v>
      </c>
      <c r="D109" s="31">
        <f>C109/C112</f>
        <v>9.0909090909090912E-2</v>
      </c>
    </row>
    <row r="110" spans="1:16" x14ac:dyDescent="0.25">
      <c r="A110" s="6">
        <v>4</v>
      </c>
      <c r="B110" s="6" t="s">
        <v>162</v>
      </c>
      <c r="C110" s="6">
        <f>COUNTIF('INPUT DATA'!S$2:S$27,'REKAP 1 (untuk di Laporan)'!$A26)</f>
        <v>4</v>
      </c>
      <c r="D110" s="31">
        <f>C110/C112</f>
        <v>0.36363636363636365</v>
      </c>
    </row>
    <row r="111" spans="1:16" x14ac:dyDescent="0.25">
      <c r="A111" s="6">
        <v>5</v>
      </c>
      <c r="B111" s="6" t="s">
        <v>119</v>
      </c>
      <c r="C111" s="6">
        <f>COUNTIF('INPUT DATA'!S$2:S$27,'REKAP 1 (untuk di Laporan)'!$A27)</f>
        <v>6</v>
      </c>
      <c r="D111" s="31">
        <f>C111/C112</f>
        <v>0.54545454545454541</v>
      </c>
    </row>
    <row r="112" spans="1:16" x14ac:dyDescent="0.25">
      <c r="A112" s="6"/>
      <c r="B112" s="6"/>
      <c r="C112" s="6">
        <f>SUM(C107:C111)</f>
        <v>11</v>
      </c>
      <c r="D112" s="32">
        <f>SUM(D107:D111)</f>
        <v>1</v>
      </c>
    </row>
    <row r="113" spans="1:2" x14ac:dyDescent="0.25">
      <c r="A113" s="33"/>
      <c r="B113" s="33"/>
    </row>
  </sheetData>
  <sheetProtection password="880B" sheet="1" objects="1" scenarios="1"/>
  <mergeCells count="32">
    <mergeCell ref="A86:D86"/>
    <mergeCell ref="A3:I3"/>
    <mergeCell ref="A4:I4"/>
    <mergeCell ref="C8:I8"/>
    <mergeCell ref="A8:B8"/>
    <mergeCell ref="C9:I9"/>
    <mergeCell ref="F18:G18"/>
    <mergeCell ref="B20:I20"/>
    <mergeCell ref="A31:D31"/>
    <mergeCell ref="F31:I31"/>
    <mergeCell ref="A59:D59"/>
    <mergeCell ref="F59:I59"/>
    <mergeCell ref="A68:D68"/>
    <mergeCell ref="F68:I68"/>
    <mergeCell ref="A77:D77"/>
    <mergeCell ref="F77:I77"/>
    <mergeCell ref="A96:D96"/>
    <mergeCell ref="A105:D105"/>
    <mergeCell ref="A1:I1"/>
    <mergeCell ref="A2:I2"/>
    <mergeCell ref="A5:B5"/>
    <mergeCell ref="A6:B6"/>
    <mergeCell ref="A7:B7"/>
    <mergeCell ref="A9:B9"/>
    <mergeCell ref="C5:I5"/>
    <mergeCell ref="C6:I6"/>
    <mergeCell ref="C7:I7"/>
    <mergeCell ref="A12:D12"/>
    <mergeCell ref="A16:B16"/>
    <mergeCell ref="F12:I12"/>
    <mergeCell ref="A40:D40"/>
    <mergeCell ref="F40:I40"/>
  </mergeCell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6"/>
  <sheetViews>
    <sheetView showGridLines="0" topLeftCell="A40" workbookViewId="0">
      <selection activeCell="F49" sqref="F49"/>
    </sheetView>
  </sheetViews>
  <sheetFormatPr defaultColWidth="9.140625" defaultRowHeight="15.75" x14ac:dyDescent="0.25"/>
  <cols>
    <col min="1" max="1" width="7" style="46" customWidth="1"/>
    <col min="2" max="2" width="23.5703125" style="46" customWidth="1"/>
    <col min="3" max="3" width="7.7109375" style="52" customWidth="1"/>
    <col min="4" max="4" width="10.5703125" style="52" customWidth="1"/>
    <col min="5" max="5" width="35" style="52" customWidth="1"/>
    <col min="6" max="6" width="10.5703125" style="65" customWidth="1"/>
    <col min="7" max="16384" width="9.140625" style="46"/>
  </cols>
  <sheetData>
    <row r="1" spans="1:9" ht="20.25" x14ac:dyDescent="0.3">
      <c r="A1" s="132" t="s">
        <v>122</v>
      </c>
      <c r="B1" s="132"/>
      <c r="C1" s="132"/>
      <c r="D1" s="132"/>
      <c r="E1" s="132"/>
      <c r="F1" s="132"/>
    </row>
    <row r="2" spans="1:9" ht="21" thickBot="1" x14ac:dyDescent="0.35">
      <c r="A2" s="135" t="str">
        <f>'PROFIL DOSEN'!D4</f>
        <v>Universitas Bina Sarana Informatika</v>
      </c>
      <c r="B2" s="135"/>
      <c r="C2" s="135"/>
      <c r="D2" s="135"/>
      <c r="E2" s="135"/>
      <c r="F2" s="135"/>
    </row>
    <row r="3" spans="1:9" ht="33" customHeight="1" thickTop="1" x14ac:dyDescent="0.25">
      <c r="B3" s="47" t="s">
        <v>78</v>
      </c>
      <c r="C3" s="133" t="s">
        <v>181</v>
      </c>
      <c r="D3" s="134"/>
      <c r="E3" s="134"/>
      <c r="F3" s="134"/>
    </row>
    <row r="4" spans="1:9" x14ac:dyDescent="0.25">
      <c r="A4" s="48"/>
      <c r="B4" s="48"/>
      <c r="C4" s="73" t="s">
        <v>135</v>
      </c>
      <c r="D4" s="48"/>
      <c r="E4" s="48"/>
    </row>
    <row r="5" spans="1:9" ht="18" x14ac:dyDescent="0.25">
      <c r="A5" s="126" t="s">
        <v>79</v>
      </c>
      <c r="B5" s="126"/>
      <c r="C5" s="126"/>
      <c r="D5" s="126"/>
      <c r="E5" s="126"/>
      <c r="F5" s="126"/>
    </row>
    <row r="6" spans="1:9" x14ac:dyDescent="0.25">
      <c r="A6" s="125" t="s">
        <v>84</v>
      </c>
      <c r="B6" s="125"/>
      <c r="C6" s="125" t="str">
        <f>CONCATENATE(":",'PROFIL DOSEN'!D7)</f>
        <v>:Susi Susilowati, M.Kom</v>
      </c>
      <c r="D6" s="125"/>
      <c r="E6" s="125"/>
      <c r="F6" s="125"/>
      <c r="G6" s="50"/>
    </row>
    <row r="7" spans="1:9" x14ac:dyDescent="0.25">
      <c r="A7" s="125" t="s">
        <v>85</v>
      </c>
      <c r="B7" s="125"/>
      <c r="C7" s="125" t="str">
        <f>CONCATENATE(":",'PROFIL DOSEN'!D8)</f>
        <v>:200109680</v>
      </c>
      <c r="D7" s="125"/>
      <c r="E7" s="125"/>
      <c r="F7" s="125"/>
      <c r="G7" s="50"/>
    </row>
    <row r="8" spans="1:9" x14ac:dyDescent="0.25">
      <c r="A8" s="125" t="s">
        <v>86</v>
      </c>
      <c r="B8" s="125"/>
      <c r="C8" s="125" t="str">
        <f>CONCATENATE(":",'PROFIL DOSEN'!D9)</f>
        <v>:410077503</v>
      </c>
      <c r="D8" s="125"/>
      <c r="E8" s="125"/>
      <c r="F8" s="125"/>
      <c r="G8" s="50"/>
    </row>
    <row r="9" spans="1:9" x14ac:dyDescent="0.25">
      <c r="A9" s="125" t="s">
        <v>87</v>
      </c>
      <c r="B9" s="125"/>
      <c r="C9" s="125" t="str">
        <f>CONCATENATE(":",'PROFIL DOSEN'!D10)</f>
        <v>:Sistem Informasi Akuntansi Kampus Kota Bogor</v>
      </c>
      <c r="D9" s="125"/>
      <c r="E9" s="125"/>
      <c r="F9" s="125"/>
    </row>
    <row r="11" spans="1:9" ht="18" x14ac:dyDescent="0.25">
      <c r="A11" s="126" t="s">
        <v>80</v>
      </c>
      <c r="B11" s="126"/>
      <c r="C11" s="126"/>
      <c r="D11" s="126"/>
      <c r="E11" s="126"/>
      <c r="F11" s="126"/>
    </row>
    <row r="12" spans="1:9" x14ac:dyDescent="0.25">
      <c r="A12" s="125" t="s">
        <v>50</v>
      </c>
      <c r="B12" s="125"/>
      <c r="C12" s="125" t="str">
        <f>CONCATENATE(":",'PROFIL DOSEN'!D13)</f>
        <v>:3 Oktober 2026</v>
      </c>
      <c r="D12" s="125"/>
      <c r="E12" s="125"/>
      <c r="F12" s="125"/>
      <c r="H12" s="49"/>
      <c r="I12" s="49"/>
    </row>
    <row r="13" spans="1:9" x14ac:dyDescent="0.25">
      <c r="A13" s="125" t="s">
        <v>7</v>
      </c>
      <c r="B13" s="125"/>
      <c r="C13" s="125" t="str">
        <f>CONCATENATE(":",'PROFIL DOSEN'!D14)</f>
        <v>:Pelatihan Pembuatan Media Edukasi Mengenai Healthy Lifestyle Menggunakan Webnode Bagi PKK RT 05 Desa Ragajaya Bojonggede Bogor</v>
      </c>
      <c r="D13" s="125"/>
      <c r="E13" s="125"/>
      <c r="F13" s="125"/>
      <c r="H13" s="49"/>
      <c r="I13" s="49"/>
    </row>
    <row r="14" spans="1:9" x14ac:dyDescent="0.25">
      <c r="A14" s="125" t="s">
        <v>8</v>
      </c>
      <c r="B14" s="125"/>
      <c r="C14" s="125" t="str">
        <f>CONCATENATE(":",'PROFIL DOSEN'!D15)</f>
        <v>:PKK RT 05 Desa Ragajaya Bojonggede Bogor</v>
      </c>
      <c r="D14" s="125"/>
      <c r="E14" s="125"/>
      <c r="F14" s="125"/>
    </row>
    <row r="15" spans="1:9" x14ac:dyDescent="0.25">
      <c r="A15" s="125" t="s">
        <v>75</v>
      </c>
      <c r="B15" s="125"/>
      <c r="C15" s="125" t="str">
        <f>CONCATENATE(":",'PROFIL DOSEN'!D16)</f>
        <v>:Anggota pkk dan warga RT 05</v>
      </c>
      <c r="D15" s="125"/>
      <c r="E15" s="125"/>
      <c r="F15" s="125"/>
    </row>
    <row r="16" spans="1:9" x14ac:dyDescent="0.25">
      <c r="A16" s="125" t="s">
        <v>72</v>
      </c>
      <c r="B16" s="125"/>
      <c r="C16" s="125" t="str">
        <f>CONCATENATE(":",'PROFIL DOSEN'!D17)</f>
        <v>:11</v>
      </c>
      <c r="D16" s="125"/>
      <c r="E16" s="125"/>
      <c r="F16" s="125"/>
    </row>
    <row r="17" spans="1:6" x14ac:dyDescent="0.25">
      <c r="A17" s="49"/>
      <c r="B17" s="49"/>
      <c r="C17" s="49"/>
      <c r="D17" s="49"/>
      <c r="E17" s="49"/>
    </row>
    <row r="18" spans="1:6" ht="18" x14ac:dyDescent="0.25">
      <c r="A18" s="126" t="s">
        <v>81</v>
      </c>
      <c r="B18" s="126"/>
      <c r="C18" s="126"/>
      <c r="D18" s="126"/>
      <c r="E18" s="126"/>
      <c r="F18" s="126"/>
    </row>
    <row r="19" spans="1:6" s="56" customFormat="1" x14ac:dyDescent="0.25">
      <c r="A19" s="74" t="s">
        <v>112</v>
      </c>
      <c r="B19" s="53"/>
      <c r="C19" s="53"/>
      <c r="D19" s="54"/>
      <c r="E19" s="55"/>
      <c r="F19" s="70"/>
    </row>
    <row r="20" spans="1:6" s="56" customFormat="1" x14ac:dyDescent="0.25">
      <c r="A20" s="57" t="s">
        <v>12</v>
      </c>
      <c r="B20" s="57" t="s">
        <v>6</v>
      </c>
      <c r="C20" s="57" t="s">
        <v>76</v>
      </c>
      <c r="D20" s="58"/>
      <c r="E20" s="59"/>
      <c r="F20" s="70"/>
    </row>
    <row r="21" spans="1:6" s="56" customFormat="1" x14ac:dyDescent="0.25">
      <c r="A21" s="60">
        <v>1</v>
      </c>
      <c r="B21" s="61" t="s">
        <v>90</v>
      </c>
      <c r="C21" s="62">
        <f>'REKAP 1 (untuk di Laporan)'!C14</f>
        <v>3</v>
      </c>
      <c r="D21" s="58"/>
      <c r="E21" s="54"/>
      <c r="F21" s="70"/>
    </row>
    <row r="22" spans="1:6" s="56" customFormat="1" x14ac:dyDescent="0.25">
      <c r="A22" s="60">
        <v>2</v>
      </c>
      <c r="B22" s="61" t="s">
        <v>91</v>
      </c>
      <c r="C22" s="62">
        <f>'REKAP 1 (untuk di Laporan)'!C15</f>
        <v>8</v>
      </c>
      <c r="D22" s="58"/>
      <c r="E22" s="54"/>
      <c r="F22" s="70"/>
    </row>
    <row r="23" spans="1:6" s="56" customFormat="1" x14ac:dyDescent="0.25">
      <c r="A23" s="127" t="s">
        <v>72</v>
      </c>
      <c r="B23" s="128"/>
      <c r="C23" s="63">
        <f t="shared" ref="C23" si="0">SUM(C21:C22)</f>
        <v>11</v>
      </c>
      <c r="D23" s="58"/>
      <c r="E23" s="54"/>
      <c r="F23" s="70"/>
    </row>
    <row r="24" spans="1:6" s="56" customFormat="1" x14ac:dyDescent="0.25">
      <c r="A24" s="64"/>
      <c r="B24" s="64"/>
      <c r="C24" s="64"/>
      <c r="D24" s="64"/>
      <c r="E24" s="64"/>
      <c r="F24" s="70"/>
    </row>
    <row r="25" spans="1:6" s="56" customFormat="1" x14ac:dyDescent="0.25">
      <c r="A25" s="74" t="s">
        <v>113</v>
      </c>
      <c r="B25" s="53"/>
      <c r="C25" s="53"/>
      <c r="D25" s="54"/>
      <c r="E25" s="55"/>
      <c r="F25" s="70"/>
    </row>
    <row r="26" spans="1:6" s="56" customFormat="1" x14ac:dyDescent="0.25">
      <c r="A26" s="57" t="s">
        <v>12</v>
      </c>
      <c r="B26" s="57" t="s">
        <v>6</v>
      </c>
      <c r="C26" s="57" t="s">
        <v>76</v>
      </c>
      <c r="D26" s="58"/>
      <c r="E26" s="59"/>
      <c r="F26" s="70"/>
    </row>
    <row r="27" spans="1:6" s="56" customFormat="1" x14ac:dyDescent="0.25">
      <c r="A27" s="60">
        <v>1</v>
      </c>
      <c r="B27" s="61" t="s">
        <v>93</v>
      </c>
      <c r="C27" s="62">
        <f>'REKAP 1 (untuk di Laporan)'!H14</f>
        <v>0</v>
      </c>
      <c r="D27" s="58"/>
      <c r="E27" s="54"/>
      <c r="F27" s="70"/>
    </row>
    <row r="28" spans="1:6" s="56" customFormat="1" x14ac:dyDescent="0.25">
      <c r="A28" s="60">
        <v>2</v>
      </c>
      <c r="B28" s="61" t="s">
        <v>94</v>
      </c>
      <c r="C28" s="62">
        <f>'REKAP 1 (untuk di Laporan)'!H15</f>
        <v>2</v>
      </c>
      <c r="D28" s="58"/>
      <c r="E28" s="54"/>
      <c r="F28" s="70"/>
    </row>
    <row r="29" spans="1:6" s="56" customFormat="1" x14ac:dyDescent="0.25">
      <c r="A29" s="60">
        <v>3</v>
      </c>
      <c r="B29" s="61" t="s">
        <v>95</v>
      </c>
      <c r="C29" s="62">
        <f>'REKAP 1 (untuk di Laporan)'!H16</f>
        <v>3</v>
      </c>
      <c r="D29" s="58"/>
      <c r="E29" s="54"/>
      <c r="F29" s="70"/>
    </row>
    <row r="30" spans="1:6" s="56" customFormat="1" x14ac:dyDescent="0.25">
      <c r="A30" s="60">
        <v>4</v>
      </c>
      <c r="B30" s="61" t="s">
        <v>96</v>
      </c>
      <c r="C30" s="62">
        <f>'REKAP 1 (untuk di Laporan)'!H17</f>
        <v>6</v>
      </c>
      <c r="D30" s="58"/>
      <c r="E30" s="54"/>
      <c r="F30" s="70"/>
    </row>
    <row r="31" spans="1:6" s="56" customFormat="1" ht="15" customHeight="1" x14ac:dyDescent="0.25">
      <c r="A31" s="127" t="s">
        <v>72</v>
      </c>
      <c r="B31" s="129"/>
      <c r="C31" s="63">
        <f t="shared" ref="C31" si="1">SUM(C27:C30)</f>
        <v>11</v>
      </c>
      <c r="D31" s="58"/>
      <c r="E31" s="54"/>
      <c r="F31" s="70"/>
    </row>
    <row r="32" spans="1:6" s="56" customFormat="1" ht="15" customHeight="1" x14ac:dyDescent="0.25">
      <c r="A32" s="65"/>
      <c r="B32" s="65"/>
      <c r="C32" s="65"/>
      <c r="D32" s="54"/>
      <c r="E32" s="54"/>
      <c r="F32" s="70"/>
    </row>
    <row r="33" spans="1:6" x14ac:dyDescent="0.25">
      <c r="A33" s="130" t="s">
        <v>111</v>
      </c>
      <c r="B33" s="130"/>
      <c r="C33" s="130"/>
      <c r="D33" s="130"/>
      <c r="E33" s="130"/>
      <c r="F33" s="130"/>
    </row>
    <row r="34" spans="1:6" ht="31.5" x14ac:dyDescent="0.25">
      <c r="A34" s="66" t="s">
        <v>82</v>
      </c>
      <c r="B34" s="119" t="s">
        <v>83</v>
      </c>
      <c r="C34" s="120"/>
      <c r="D34" s="120"/>
      <c r="E34" s="121"/>
      <c r="F34" s="66" t="s">
        <v>77</v>
      </c>
    </row>
    <row r="35" spans="1:6" ht="15" customHeight="1" x14ac:dyDescent="0.25">
      <c r="A35" s="67" t="s">
        <v>56</v>
      </c>
      <c r="B35" s="122" t="str">
        <f>'Form Kuesioner peserta'!B13</f>
        <v>Panitia memberikan Informasi kegiatan dengan jelas.</v>
      </c>
      <c r="C35" s="123"/>
      <c r="D35" s="123"/>
      <c r="E35" s="124"/>
      <c r="F35" s="71">
        <f>AVERAGE('INPUT DATA'!E$2:E$27)</f>
        <v>4.4545454545454541</v>
      </c>
    </row>
    <row r="36" spans="1:6" ht="15" customHeight="1" x14ac:dyDescent="0.25">
      <c r="A36" s="67" t="s">
        <v>57</v>
      </c>
      <c r="B36" s="122" t="str">
        <f>'Form Kuesioner peserta'!B14</f>
        <v>Panitia menyediakan Materi/modul pelatihan pada saat kegiatan berlangsung</v>
      </c>
      <c r="C36" s="123"/>
      <c r="D36" s="123"/>
      <c r="E36" s="124"/>
      <c r="F36" s="71">
        <f>AVERAGE('INPUT DATA'!F$2:F$27)</f>
        <v>3.8181818181818183</v>
      </c>
    </row>
    <row r="37" spans="1:6" ht="15" customHeight="1" x14ac:dyDescent="0.25">
      <c r="A37" s="68" t="s">
        <v>19</v>
      </c>
      <c r="B37" s="122" t="str">
        <f>'Form Kuesioner peserta'!B15</f>
        <v>Sarana dan prasarana yang digunakan pada saat kegiatan berlangsung telah memenuhi kebutuhan peserta</v>
      </c>
      <c r="C37" s="123"/>
      <c r="D37" s="123"/>
      <c r="E37" s="124"/>
      <c r="F37" s="71">
        <f>AVERAGE('INPUT DATA'!G$2:G$27)</f>
        <v>4.3636363636363633</v>
      </c>
    </row>
    <row r="38" spans="1:6" x14ac:dyDescent="0.25">
      <c r="A38" s="68" t="s">
        <v>20</v>
      </c>
      <c r="B38" s="122" t="str">
        <f>'Form Kuesioner peserta'!B16</f>
        <v>Tema kegiatan sesuai dengan kebutuhan peserta</v>
      </c>
      <c r="C38" s="123"/>
      <c r="D38" s="123"/>
      <c r="E38" s="124"/>
      <c r="F38" s="71">
        <f>AVERAGE('INPUT DATA'!H$2:H$27)</f>
        <v>4.8181818181818183</v>
      </c>
    </row>
    <row r="39" spans="1:6" ht="15" customHeight="1" x14ac:dyDescent="0.25">
      <c r="A39" s="68" t="s">
        <v>21</v>
      </c>
      <c r="B39" s="122" t="str">
        <f>'Form Kuesioner peserta'!B17</f>
        <v>Tutor/Narasumber menyampaikan materi dengan jelas</v>
      </c>
      <c r="C39" s="123"/>
      <c r="D39" s="123"/>
      <c r="E39" s="124"/>
      <c r="F39" s="71">
        <f>AVERAGE('INPUT DATA'!I$2:I$27)</f>
        <v>4.7272727272727275</v>
      </c>
    </row>
    <row r="40" spans="1:6" ht="15" customHeight="1" x14ac:dyDescent="0.25">
      <c r="A40" s="68" t="s">
        <v>22</v>
      </c>
      <c r="B40" s="122" t="str">
        <f>'Form Kuesioner peserta'!B18</f>
        <v>Susunan acara berjalan sesuai dengan rencana</v>
      </c>
      <c r="C40" s="123"/>
      <c r="D40" s="123"/>
      <c r="E40" s="124"/>
      <c r="F40" s="71">
        <f>AVERAGE('INPUT DATA'!J$2:J$27)</f>
        <v>4.2727272727272725</v>
      </c>
    </row>
    <row r="41" spans="1:6" x14ac:dyDescent="0.25">
      <c r="A41" s="49"/>
      <c r="B41" s="49"/>
    </row>
    <row r="42" spans="1:6" x14ac:dyDescent="0.25">
      <c r="A42" s="131" t="s">
        <v>114</v>
      </c>
      <c r="B42" s="131"/>
      <c r="C42" s="131"/>
      <c r="D42" s="131"/>
      <c r="E42" s="131"/>
      <c r="F42" s="131"/>
    </row>
    <row r="43" spans="1:6" ht="31.5" x14ac:dyDescent="0.25">
      <c r="A43" s="66" t="s">
        <v>82</v>
      </c>
      <c r="B43" s="119" t="s">
        <v>83</v>
      </c>
      <c r="C43" s="120"/>
      <c r="D43" s="120"/>
      <c r="E43" s="121"/>
      <c r="F43" s="66" t="s">
        <v>77</v>
      </c>
    </row>
    <row r="44" spans="1:6" ht="15" customHeight="1" x14ac:dyDescent="0.25">
      <c r="A44" s="68" t="s">
        <v>60</v>
      </c>
      <c r="B44" s="122" t="str">
        <f>'Form Kuesioner peserta'!B21</f>
        <v>Kegiatan ini memberikan manfaat bagi peserta.</v>
      </c>
      <c r="C44" s="123"/>
      <c r="D44" s="123"/>
      <c r="E44" s="124"/>
      <c r="F44" s="71">
        <f>AVERAGE('INPUT DATA'!K$2:K$27)</f>
        <v>4.7272727272727275</v>
      </c>
    </row>
    <row r="45" spans="1:6" ht="30.75" customHeight="1" x14ac:dyDescent="0.25">
      <c r="A45" s="68" t="s">
        <v>24</v>
      </c>
      <c r="B45" s="122" t="str">
        <f>'Form Kuesioner peserta'!B22</f>
        <v>Kegiatan ini menambah wawasan peserta (mengenai tema yang disampaikan)</v>
      </c>
      <c r="C45" s="123"/>
      <c r="D45" s="123"/>
      <c r="E45" s="124"/>
      <c r="F45" s="71">
        <f>AVERAGE('INPUT DATA'!L$2:L$27)</f>
        <v>4.6363636363636367</v>
      </c>
    </row>
    <row r="46" spans="1:6" ht="29.25" customHeight="1" x14ac:dyDescent="0.25">
      <c r="A46" s="68" t="s">
        <v>25</v>
      </c>
      <c r="B46" s="122" t="str">
        <f>'Form Kuesioner peserta'!B23</f>
        <v>Kegiatan ini menambah ketrampilan peserta sesuai dengan tema yang disampaikan</v>
      </c>
      <c r="C46" s="123"/>
      <c r="D46" s="123"/>
      <c r="E46" s="124"/>
      <c r="F46" s="71">
        <f>AVERAGE('INPUT DATA'!M$2:M$27)</f>
        <v>4.2727272727272725</v>
      </c>
    </row>
    <row r="47" spans="1:6" ht="18" customHeight="1" x14ac:dyDescent="0.25">
      <c r="A47" s="68" t="s">
        <v>26</v>
      </c>
      <c r="B47" s="122" t="str">
        <f>'Form Kuesioner peserta'!B24</f>
        <v>Kegiatan ini memperhatikan Keselamatan dan Kesehatan Kerja (K3).</v>
      </c>
      <c r="C47" s="123"/>
      <c r="D47" s="123"/>
      <c r="E47" s="124"/>
      <c r="F47" s="71">
        <f>AVERAGE('INPUT DATA'!N$2:N$27)</f>
        <v>4.2727272727272725</v>
      </c>
    </row>
    <row r="48" spans="1:6" ht="34.5" customHeight="1" x14ac:dyDescent="0.25">
      <c r="A48" s="67" t="s">
        <v>27</v>
      </c>
      <c r="B48" s="122" t="str">
        <f>'Form Kuesioner peserta'!B25</f>
        <v>Kegiatan ini memberikan pemanfaatan ilmu pengetahuan dan teknologi kepada peserta secara berkelanjutan.</v>
      </c>
      <c r="C48" s="123"/>
      <c r="D48" s="123"/>
      <c r="E48" s="124"/>
      <c r="F48" s="71">
        <f>AVERAGE('INPUT DATA'!O$2:O$27)</f>
        <v>4.3636363636363633</v>
      </c>
    </row>
    <row r="49" spans="1:10" ht="33.75" customHeight="1" x14ac:dyDescent="0.25">
      <c r="A49" s="68" t="s">
        <v>28</v>
      </c>
      <c r="B49" s="122" t="str">
        <f>'Form Kuesioner peserta'!B26</f>
        <v>Hasil kegiatan ini dapat memberikan solusi bagi permasalahan yang dihadapai oleh peserta.</v>
      </c>
      <c r="C49" s="123"/>
      <c r="D49" s="123"/>
      <c r="E49" s="124"/>
      <c r="F49" s="71">
        <f>AVERAGE('INPUT DATA'!P$2:P$27)</f>
        <v>4.0909090909090908</v>
      </c>
    </row>
    <row r="50" spans="1:10" ht="34.5" customHeight="1" x14ac:dyDescent="0.25">
      <c r="A50" s="68" t="s">
        <v>29</v>
      </c>
      <c r="B50" s="122" t="str">
        <f>'Form Kuesioner peserta'!B27</f>
        <v>Kegiatan ini dilakukan sesuai dengan kaidah metode ilmiah (dilakukan secara terstruktur dan sistematis).</v>
      </c>
      <c r="C50" s="123"/>
      <c r="D50" s="123"/>
      <c r="E50" s="124"/>
      <c r="F50" s="71">
        <f>AVERAGE('INPUT DATA'!Q$2:Q$27)</f>
        <v>4</v>
      </c>
    </row>
    <row r="51" spans="1:10" x14ac:dyDescent="0.25">
      <c r="A51" s="49"/>
      <c r="B51" s="49"/>
      <c r="F51" s="72"/>
    </row>
    <row r="52" spans="1:10" ht="31.5" x14ac:dyDescent="0.25">
      <c r="A52" s="66" t="s">
        <v>82</v>
      </c>
      <c r="B52" s="119" t="s">
        <v>83</v>
      </c>
      <c r="C52" s="120"/>
      <c r="D52" s="120"/>
      <c r="E52" s="121"/>
      <c r="F52" s="66" t="s">
        <v>77</v>
      </c>
    </row>
    <row r="53" spans="1:10" ht="33" customHeight="1" x14ac:dyDescent="0.25">
      <c r="A53" s="67" t="s">
        <v>30</v>
      </c>
      <c r="B53" s="122" t="str">
        <f>'Form Kuesioner peserta'!B28</f>
        <v>Jika kegiatan ini diadakan kembali, saya sangat berminat untuk berpartisipasi lagi</v>
      </c>
      <c r="C53" s="123"/>
      <c r="D53" s="123"/>
      <c r="E53" s="124"/>
      <c r="F53" s="71">
        <f>AVERAGE('INPUT DATA'!R$2:R$27)</f>
        <v>4.0909090909090908</v>
      </c>
      <c r="H53" s="69"/>
      <c r="I53" s="69"/>
      <c r="J53" s="69"/>
    </row>
    <row r="54" spans="1:10" ht="24.75" customHeight="1" x14ac:dyDescent="0.25">
      <c r="A54" s="67" t="s">
        <v>31</v>
      </c>
      <c r="B54" s="122" t="str">
        <f>'Form Kuesioner peserta'!B29</f>
        <v>Secara keseluruhan saya sangat puas dengan kegiatan ini</v>
      </c>
      <c r="C54" s="123"/>
      <c r="D54" s="123"/>
      <c r="E54" s="124"/>
      <c r="F54" s="71">
        <f>AVERAGE('INPUT DATA'!S$2:S$27)</f>
        <v>4.4545454545454541</v>
      </c>
    </row>
    <row r="55" spans="1:10" x14ac:dyDescent="0.25">
      <c r="A55" s="50"/>
      <c r="B55" s="50"/>
      <c r="C55" s="51"/>
      <c r="D55" s="51"/>
      <c r="E55" s="51"/>
      <c r="F55" s="72"/>
    </row>
    <row r="56" spans="1:10" x14ac:dyDescent="0.25">
      <c r="A56" s="50"/>
      <c r="B56" s="50"/>
      <c r="C56" s="51"/>
      <c r="D56" s="51"/>
      <c r="E56" s="51"/>
    </row>
  </sheetData>
  <mergeCells count="46">
    <mergeCell ref="A42:F42"/>
    <mergeCell ref="A5:F5"/>
    <mergeCell ref="A12:B12"/>
    <mergeCell ref="A1:F1"/>
    <mergeCell ref="A13:B13"/>
    <mergeCell ref="A14:B14"/>
    <mergeCell ref="C3:F3"/>
    <mergeCell ref="A2:F2"/>
    <mergeCell ref="A11:F11"/>
    <mergeCell ref="A7:B7"/>
    <mergeCell ref="A8:B8"/>
    <mergeCell ref="A9:B9"/>
    <mergeCell ref="C6:F6"/>
    <mergeCell ref="C7:F7"/>
    <mergeCell ref="C8:F8"/>
    <mergeCell ref="C9:F9"/>
    <mergeCell ref="A23:B23"/>
    <mergeCell ref="A31:B31"/>
    <mergeCell ref="A33:F33"/>
    <mergeCell ref="B34:E34"/>
    <mergeCell ref="B35:E35"/>
    <mergeCell ref="B53:E53"/>
    <mergeCell ref="B54:E54"/>
    <mergeCell ref="A6:B6"/>
    <mergeCell ref="C12:F12"/>
    <mergeCell ref="C13:F13"/>
    <mergeCell ref="C14:F14"/>
    <mergeCell ref="C15:F15"/>
    <mergeCell ref="B36:E36"/>
    <mergeCell ref="B37:E37"/>
    <mergeCell ref="B38:E38"/>
    <mergeCell ref="B39:E39"/>
    <mergeCell ref="B40:E40"/>
    <mergeCell ref="A15:B15"/>
    <mergeCell ref="A16:B16"/>
    <mergeCell ref="C16:F16"/>
    <mergeCell ref="A18:F18"/>
    <mergeCell ref="B43:E43"/>
    <mergeCell ref="B52:E52"/>
    <mergeCell ref="B44:E44"/>
    <mergeCell ref="B45:E45"/>
    <mergeCell ref="B46:E46"/>
    <mergeCell ref="B47:E47"/>
    <mergeCell ref="B48:E48"/>
    <mergeCell ref="B49:E49"/>
    <mergeCell ref="B50:E50"/>
  </mergeCells>
  <hyperlinks>
    <hyperlink ref="C3" r:id="rId1" xr:uid="{00000000-0004-0000-0300-000000000000}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0"/>
  <sheetViews>
    <sheetView workbookViewId="0">
      <selection activeCell="C35" sqref="C35"/>
    </sheetView>
  </sheetViews>
  <sheetFormatPr defaultColWidth="9.140625" defaultRowHeight="15" x14ac:dyDescent="0.25"/>
  <cols>
    <col min="1" max="1" width="4.42578125" style="1" bestFit="1" customWidth="1"/>
    <col min="2" max="2" width="55.28515625" style="1" customWidth="1"/>
    <col min="3" max="3" width="77.85546875" style="1" bestFit="1" customWidth="1"/>
    <col min="4" max="16384" width="9.140625" style="1"/>
  </cols>
  <sheetData>
    <row r="1" spans="1:3" x14ac:dyDescent="0.25">
      <c r="A1" s="22" t="s">
        <v>33</v>
      </c>
      <c r="B1" s="23" t="s">
        <v>34</v>
      </c>
      <c r="C1" s="24"/>
    </row>
    <row r="2" spans="1:3" x14ac:dyDescent="0.25">
      <c r="A2" s="24" t="s">
        <v>35</v>
      </c>
      <c r="B2" s="25" t="s">
        <v>36</v>
      </c>
      <c r="C2" s="24" t="s">
        <v>37</v>
      </c>
    </row>
    <row r="3" spans="1:3" x14ac:dyDescent="0.25">
      <c r="A3" s="24" t="s">
        <v>38</v>
      </c>
      <c r="B3" s="25" t="s">
        <v>39</v>
      </c>
      <c r="C3" s="24" t="s">
        <v>40</v>
      </c>
    </row>
    <row r="4" spans="1:3" x14ac:dyDescent="0.25">
      <c r="A4" s="24" t="s">
        <v>41</v>
      </c>
      <c r="B4" s="25" t="s">
        <v>42</v>
      </c>
      <c r="C4" s="24" t="s">
        <v>43</v>
      </c>
    </row>
    <row r="5" spans="1:3" x14ac:dyDescent="0.25">
      <c r="A5" s="24" t="s">
        <v>44</v>
      </c>
      <c r="B5" s="25" t="s">
        <v>45</v>
      </c>
      <c r="C5" s="24" t="s">
        <v>46</v>
      </c>
    </row>
    <row r="6" spans="1:3" x14ac:dyDescent="0.25">
      <c r="A6" s="24" t="s">
        <v>47</v>
      </c>
      <c r="B6" s="25" t="s">
        <v>48</v>
      </c>
      <c r="C6" s="24" t="s">
        <v>37</v>
      </c>
    </row>
    <row r="7" spans="1:3" x14ac:dyDescent="0.25">
      <c r="A7" s="24" t="s">
        <v>49</v>
      </c>
      <c r="B7" s="25" t="s">
        <v>50</v>
      </c>
      <c r="C7" s="24" t="s">
        <v>137</v>
      </c>
    </row>
    <row r="8" spans="1:3" x14ac:dyDescent="0.25">
      <c r="A8" s="24" t="s">
        <v>51</v>
      </c>
      <c r="B8" s="25" t="s">
        <v>52</v>
      </c>
      <c r="C8" s="24" t="s">
        <v>37</v>
      </c>
    </row>
    <row r="9" spans="1:3" x14ac:dyDescent="0.25">
      <c r="A9" s="24" t="s">
        <v>53</v>
      </c>
      <c r="B9" s="25" t="s">
        <v>8</v>
      </c>
      <c r="C9" s="24" t="s">
        <v>37</v>
      </c>
    </row>
    <row r="10" spans="1:3" x14ac:dyDescent="0.25">
      <c r="A10" s="24"/>
      <c r="B10" s="27"/>
      <c r="C10" s="24"/>
    </row>
    <row r="11" spans="1:3" x14ac:dyDescent="0.25">
      <c r="A11" s="26"/>
      <c r="B11" s="27"/>
      <c r="C11" s="24"/>
    </row>
    <row r="12" spans="1:3" x14ac:dyDescent="0.25">
      <c r="A12" s="26" t="s">
        <v>54</v>
      </c>
      <c r="B12" s="26" t="s">
        <v>55</v>
      </c>
      <c r="C12" s="24"/>
    </row>
    <row r="13" spans="1:3" x14ac:dyDescent="0.25">
      <c r="A13" s="24" t="s">
        <v>56</v>
      </c>
      <c r="B13" s="27" t="s">
        <v>125</v>
      </c>
      <c r="C13" s="24" t="s">
        <v>121</v>
      </c>
    </row>
    <row r="14" spans="1:3" ht="27" x14ac:dyDescent="0.25">
      <c r="A14" s="24" t="s">
        <v>57</v>
      </c>
      <c r="B14" s="27" t="s">
        <v>126</v>
      </c>
      <c r="C14" s="24" t="s">
        <v>121</v>
      </c>
    </row>
    <row r="15" spans="1:3" ht="27" x14ac:dyDescent="0.25">
      <c r="A15" s="28" t="s">
        <v>19</v>
      </c>
      <c r="B15" s="29" t="s">
        <v>127</v>
      </c>
      <c r="C15" s="24" t="s">
        <v>121</v>
      </c>
    </row>
    <row r="16" spans="1:3" x14ac:dyDescent="0.25">
      <c r="A16" s="28" t="s">
        <v>20</v>
      </c>
      <c r="B16" s="29" t="s">
        <v>128</v>
      </c>
      <c r="C16" s="24" t="s">
        <v>121</v>
      </c>
    </row>
    <row r="17" spans="1:3" x14ac:dyDescent="0.25">
      <c r="A17" s="28" t="s">
        <v>21</v>
      </c>
      <c r="B17" s="29" t="s">
        <v>129</v>
      </c>
      <c r="C17" s="24" t="s">
        <v>121</v>
      </c>
    </row>
    <row r="18" spans="1:3" x14ac:dyDescent="0.25">
      <c r="A18" s="28" t="s">
        <v>22</v>
      </c>
      <c r="B18" s="29" t="s">
        <v>130</v>
      </c>
      <c r="C18" s="24" t="s">
        <v>121</v>
      </c>
    </row>
    <row r="19" spans="1:3" x14ac:dyDescent="0.25">
      <c r="A19" s="28"/>
      <c r="B19" s="29"/>
      <c r="C19" s="24"/>
    </row>
    <row r="20" spans="1:3" x14ac:dyDescent="0.25">
      <c r="A20" s="22" t="s">
        <v>58</v>
      </c>
      <c r="B20" s="22" t="s">
        <v>59</v>
      </c>
      <c r="C20" s="24"/>
    </row>
    <row r="21" spans="1:3" x14ac:dyDescent="0.25">
      <c r="A21" s="28" t="s">
        <v>60</v>
      </c>
      <c r="B21" s="29" t="s">
        <v>61</v>
      </c>
      <c r="C21" s="24" t="s">
        <v>120</v>
      </c>
    </row>
    <row r="22" spans="1:3" ht="27" x14ac:dyDescent="0.25">
      <c r="A22" s="28" t="s">
        <v>24</v>
      </c>
      <c r="B22" s="29" t="s">
        <v>62</v>
      </c>
      <c r="C22" s="24" t="s">
        <v>120</v>
      </c>
    </row>
    <row r="23" spans="1:3" ht="27" x14ac:dyDescent="0.25">
      <c r="A23" s="28" t="s">
        <v>25</v>
      </c>
      <c r="B23" s="29" t="s">
        <v>63</v>
      </c>
      <c r="C23" s="24" t="s">
        <v>120</v>
      </c>
    </row>
    <row r="24" spans="1:3" x14ac:dyDescent="0.25">
      <c r="A24" s="28" t="s">
        <v>26</v>
      </c>
      <c r="B24" s="29" t="s">
        <v>64</v>
      </c>
      <c r="C24" s="24" t="s">
        <v>120</v>
      </c>
    </row>
    <row r="25" spans="1:3" ht="27" x14ac:dyDescent="0.25">
      <c r="A25" s="24" t="s">
        <v>27</v>
      </c>
      <c r="B25" s="29" t="s">
        <v>65</v>
      </c>
      <c r="C25" s="24" t="s">
        <v>120</v>
      </c>
    </row>
    <row r="26" spans="1:3" ht="27" x14ac:dyDescent="0.25">
      <c r="A26" s="28" t="s">
        <v>28</v>
      </c>
      <c r="B26" s="27" t="s">
        <v>66</v>
      </c>
      <c r="C26" s="24" t="s">
        <v>120</v>
      </c>
    </row>
    <row r="27" spans="1:3" ht="27" x14ac:dyDescent="0.25">
      <c r="A27" s="28" t="s">
        <v>29</v>
      </c>
      <c r="B27" s="29" t="s">
        <v>67</v>
      </c>
      <c r="C27" s="24" t="s">
        <v>120</v>
      </c>
    </row>
    <row r="28" spans="1:3" ht="27" x14ac:dyDescent="0.25">
      <c r="A28" s="22" t="s">
        <v>30</v>
      </c>
      <c r="B28" s="77" t="s">
        <v>131</v>
      </c>
      <c r="C28" s="24" t="s">
        <v>121</v>
      </c>
    </row>
    <row r="29" spans="1:3" x14ac:dyDescent="0.25">
      <c r="A29" s="22" t="s">
        <v>31</v>
      </c>
      <c r="B29" s="77" t="s">
        <v>132</v>
      </c>
      <c r="C29" s="24" t="s">
        <v>121</v>
      </c>
    </row>
    <row r="30" spans="1:3" x14ac:dyDescent="0.25">
      <c r="A30" s="22" t="s">
        <v>32</v>
      </c>
      <c r="B30" s="77" t="s">
        <v>133</v>
      </c>
      <c r="C30" s="24" t="s">
        <v>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1"/>
  <sheetViews>
    <sheetView tabSelected="1" workbookViewId="0">
      <selection activeCell="A2" sqref="A2"/>
    </sheetView>
  </sheetViews>
  <sheetFormatPr defaultRowHeight="15" x14ac:dyDescent="0.25"/>
  <cols>
    <col min="1" max="1" width="139.5703125" style="76" customWidth="1"/>
    <col min="2" max="2" width="43.42578125" bestFit="1" customWidth="1"/>
  </cols>
  <sheetData>
    <row r="1" spans="1:1" ht="24" x14ac:dyDescent="0.25">
      <c r="A1" s="78" t="s">
        <v>123</v>
      </c>
    </row>
    <row r="2" spans="1:1" ht="45.75" customHeight="1" x14ac:dyDescent="0.4">
      <c r="A2" s="83" t="s">
        <v>180</v>
      </c>
    </row>
    <row r="3" spans="1:1" ht="24" x14ac:dyDescent="0.25">
      <c r="A3" s="79" t="s">
        <v>124</v>
      </c>
    </row>
    <row r="11" spans="1:1" x14ac:dyDescent="0.25">
      <c r="A11" s="76" t="s">
        <v>134</v>
      </c>
    </row>
  </sheetData>
  <hyperlinks>
    <hyperlink ref="A2" r:id="rId1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30"/>
  <sheetViews>
    <sheetView workbookViewId="0">
      <selection activeCell="N8" sqref="N8"/>
    </sheetView>
  </sheetViews>
  <sheetFormatPr defaultRowHeight="15" x14ac:dyDescent="0.25"/>
  <cols>
    <col min="1" max="1" width="6.7109375" bestFit="1" customWidth="1"/>
    <col min="2" max="2" width="18.42578125" bestFit="1" customWidth="1"/>
    <col min="3" max="5" width="18.42578125" customWidth="1"/>
    <col min="6" max="6" width="19" customWidth="1"/>
    <col min="7" max="7" width="17.42578125" customWidth="1"/>
    <col min="8" max="15" width="4.7109375" customWidth="1"/>
  </cols>
  <sheetData>
    <row r="1" spans="1:18" x14ac:dyDescent="0.25">
      <c r="A1" t="s">
        <v>164</v>
      </c>
    </row>
    <row r="2" spans="1:18" x14ac:dyDescent="0.25">
      <c r="A2" t="s">
        <v>165</v>
      </c>
    </row>
    <row r="3" spans="1:18" x14ac:dyDescent="0.25">
      <c r="A3" s="136" t="s">
        <v>166</v>
      </c>
      <c r="B3" s="136"/>
      <c r="C3" s="136"/>
      <c r="D3" s="137" t="s">
        <v>167</v>
      </c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</row>
    <row r="4" spans="1:18" ht="25.5" x14ac:dyDescent="0.25">
      <c r="A4" s="13" t="s">
        <v>13</v>
      </c>
      <c r="B4" s="13" t="s">
        <v>138</v>
      </c>
      <c r="C4" s="13" t="s">
        <v>139</v>
      </c>
      <c r="D4" s="13" t="s">
        <v>140</v>
      </c>
      <c r="E4" s="13" t="s">
        <v>141</v>
      </c>
      <c r="F4" s="13" t="s">
        <v>142</v>
      </c>
      <c r="G4" s="13" t="s">
        <v>143</v>
      </c>
      <c r="H4" s="13" t="s">
        <v>58</v>
      </c>
      <c r="I4" s="13" t="s">
        <v>144</v>
      </c>
      <c r="J4" s="13" t="s">
        <v>145</v>
      </c>
      <c r="K4" s="13" t="s">
        <v>146</v>
      </c>
      <c r="L4" s="13" t="s">
        <v>147</v>
      </c>
      <c r="M4" s="13" t="s">
        <v>148</v>
      </c>
      <c r="N4" s="13" t="s">
        <v>149</v>
      </c>
      <c r="O4" s="13" t="s">
        <v>150</v>
      </c>
      <c r="Q4" s="84" t="s">
        <v>168</v>
      </c>
      <c r="R4" s="84" t="s">
        <v>73</v>
      </c>
    </row>
    <row r="5" spans="1:18" x14ac:dyDescent="0.25">
      <c r="A5" s="14">
        <v>1</v>
      </c>
      <c r="B5" s="15"/>
      <c r="C5" s="15"/>
      <c r="D5" s="15"/>
      <c r="E5" s="15"/>
      <c r="F5" s="16"/>
      <c r="G5" s="16"/>
      <c r="H5" s="16">
        <v>1</v>
      </c>
      <c r="I5" s="16">
        <v>2</v>
      </c>
      <c r="J5" s="16">
        <v>3</v>
      </c>
      <c r="K5" s="16">
        <v>4</v>
      </c>
      <c r="L5" s="16">
        <v>1</v>
      </c>
      <c r="M5" s="16">
        <v>2</v>
      </c>
      <c r="N5" s="16">
        <v>3</v>
      </c>
      <c r="O5" s="16">
        <v>4</v>
      </c>
      <c r="Q5" s="85" t="s">
        <v>169</v>
      </c>
      <c r="R5" s="85" t="s">
        <v>170</v>
      </c>
    </row>
    <row r="6" spans="1:18" x14ac:dyDescent="0.25">
      <c r="A6" s="18">
        <v>2</v>
      </c>
      <c r="B6" s="19"/>
      <c r="C6" s="19"/>
      <c r="D6" s="19"/>
      <c r="E6" s="19"/>
      <c r="F6" s="20"/>
      <c r="G6" s="20"/>
      <c r="H6" s="20">
        <v>2</v>
      </c>
      <c r="I6" s="20">
        <v>1</v>
      </c>
      <c r="J6" s="20">
        <v>2</v>
      </c>
      <c r="K6" s="20">
        <v>4</v>
      </c>
      <c r="L6" s="20">
        <v>3</v>
      </c>
      <c r="M6" s="20">
        <v>4</v>
      </c>
      <c r="N6" s="20">
        <v>5</v>
      </c>
      <c r="O6" s="20">
        <v>5</v>
      </c>
      <c r="Q6" s="86" t="s">
        <v>171</v>
      </c>
      <c r="R6" s="87" t="s">
        <v>121</v>
      </c>
    </row>
    <row r="7" spans="1:18" x14ac:dyDescent="0.25">
      <c r="A7" s="14">
        <v>3</v>
      </c>
      <c r="B7" s="15"/>
      <c r="C7" s="15"/>
      <c r="D7" s="15"/>
      <c r="E7" s="15"/>
      <c r="F7" s="16"/>
      <c r="G7" s="16"/>
      <c r="H7" s="16"/>
      <c r="I7" s="16"/>
      <c r="J7" s="16"/>
      <c r="K7" s="16"/>
      <c r="L7" s="16"/>
      <c r="M7" s="16"/>
      <c r="N7" s="16"/>
      <c r="O7" s="16"/>
      <c r="Q7" s="86" t="s">
        <v>172</v>
      </c>
      <c r="R7" s="87" t="s">
        <v>121</v>
      </c>
    </row>
    <row r="8" spans="1:18" x14ac:dyDescent="0.25">
      <c r="A8" s="18">
        <v>4</v>
      </c>
      <c r="B8" s="19"/>
      <c r="C8" s="19"/>
      <c r="D8" s="19"/>
      <c r="E8" s="19"/>
      <c r="F8" s="20"/>
      <c r="G8" s="20"/>
      <c r="H8" s="20"/>
      <c r="I8" s="20"/>
      <c r="J8" s="20"/>
      <c r="K8" s="20"/>
      <c r="L8" s="20"/>
      <c r="M8" s="20"/>
      <c r="N8" s="20"/>
      <c r="O8" s="20"/>
      <c r="Q8" s="86" t="s">
        <v>173</v>
      </c>
      <c r="R8" s="87" t="s">
        <v>121</v>
      </c>
    </row>
    <row r="9" spans="1:18" x14ac:dyDescent="0.25">
      <c r="A9" s="14">
        <v>5</v>
      </c>
      <c r="B9" s="15"/>
      <c r="C9" s="15"/>
      <c r="D9" s="15"/>
      <c r="E9" s="15"/>
      <c r="F9" s="16"/>
      <c r="G9" s="16"/>
      <c r="H9" s="16"/>
      <c r="I9" s="16"/>
      <c r="J9" s="16"/>
      <c r="K9" s="16"/>
      <c r="L9" s="16"/>
      <c r="M9" s="16"/>
      <c r="N9" s="16"/>
      <c r="O9" s="16"/>
      <c r="Q9" s="86" t="s">
        <v>174</v>
      </c>
      <c r="R9" s="87" t="s">
        <v>121</v>
      </c>
    </row>
    <row r="10" spans="1:18" x14ac:dyDescent="0.25">
      <c r="A10" s="18">
        <v>6</v>
      </c>
      <c r="B10" s="19"/>
      <c r="C10" s="19"/>
      <c r="D10" s="19"/>
      <c r="E10" s="19"/>
      <c r="F10" s="20"/>
      <c r="G10" s="20"/>
      <c r="H10" s="20"/>
      <c r="I10" s="20"/>
      <c r="J10" s="20"/>
      <c r="K10" s="20"/>
      <c r="L10" s="20"/>
      <c r="M10" s="20"/>
      <c r="N10" s="20"/>
      <c r="O10" s="20"/>
      <c r="Q10" s="86" t="s">
        <v>175</v>
      </c>
      <c r="R10" s="87" t="s">
        <v>121</v>
      </c>
    </row>
    <row r="11" spans="1:18" x14ac:dyDescent="0.25">
      <c r="A11" s="14">
        <v>7</v>
      </c>
      <c r="B11" s="15"/>
      <c r="C11" s="15"/>
      <c r="D11" s="15"/>
      <c r="E11" s="15"/>
      <c r="F11" s="16"/>
      <c r="G11" s="16"/>
      <c r="H11" s="16"/>
      <c r="I11" s="16"/>
      <c r="J11" s="16"/>
      <c r="K11" s="16"/>
      <c r="L11" s="16"/>
      <c r="M11" s="16"/>
      <c r="N11" s="16"/>
      <c r="O11" s="16"/>
      <c r="Q11" s="86" t="s">
        <v>176</v>
      </c>
      <c r="R11" s="87" t="s">
        <v>121</v>
      </c>
    </row>
    <row r="12" spans="1:18" x14ac:dyDescent="0.25">
      <c r="A12" s="18">
        <v>8</v>
      </c>
      <c r="B12" s="19"/>
      <c r="C12" s="19"/>
      <c r="D12" s="19"/>
      <c r="E12" s="19"/>
      <c r="F12" s="20"/>
      <c r="G12" s="20"/>
      <c r="H12" s="20"/>
      <c r="I12" s="20"/>
      <c r="J12" s="20"/>
      <c r="K12" s="20"/>
      <c r="L12" s="20"/>
      <c r="M12" s="20"/>
      <c r="N12" s="20"/>
      <c r="O12" s="20"/>
      <c r="Q12" s="86" t="s">
        <v>177</v>
      </c>
      <c r="R12" s="87" t="s">
        <v>121</v>
      </c>
    </row>
    <row r="13" spans="1:18" x14ac:dyDescent="0.25">
      <c r="A13" s="14">
        <v>9</v>
      </c>
      <c r="B13" s="15"/>
      <c r="C13" s="15"/>
      <c r="D13" s="15"/>
      <c r="E13" s="15"/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spans="1:18" x14ac:dyDescent="0.25">
      <c r="A14" s="18">
        <v>10</v>
      </c>
      <c r="B14" s="19"/>
      <c r="C14" s="19"/>
      <c r="D14" s="19"/>
      <c r="E14" s="19"/>
      <c r="F14" s="20"/>
      <c r="G14" s="20"/>
      <c r="H14" s="20"/>
      <c r="I14" s="20"/>
      <c r="J14" s="20"/>
      <c r="K14" s="20"/>
      <c r="L14" s="20"/>
      <c r="M14" s="20"/>
      <c r="N14" s="20"/>
      <c r="O14" s="20"/>
    </row>
    <row r="15" spans="1:18" x14ac:dyDescent="0.25">
      <c r="A15" s="14">
        <v>11</v>
      </c>
      <c r="B15" s="15"/>
      <c r="C15" s="15"/>
      <c r="D15" s="15"/>
      <c r="E15" s="15"/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spans="1:18" x14ac:dyDescent="0.25">
      <c r="A16" s="18">
        <v>12</v>
      </c>
      <c r="B16" s="19"/>
      <c r="C16" s="19"/>
      <c r="D16" s="19"/>
      <c r="E16" s="19"/>
      <c r="F16" s="20"/>
      <c r="G16" s="20"/>
      <c r="H16" s="20"/>
      <c r="I16" s="20"/>
      <c r="J16" s="20"/>
      <c r="K16" s="20"/>
      <c r="L16" s="20"/>
      <c r="M16" s="20"/>
      <c r="N16" s="20"/>
      <c r="O16" s="20"/>
    </row>
    <row r="17" spans="1:15" x14ac:dyDescent="0.25">
      <c r="A17" s="14">
        <v>13</v>
      </c>
      <c r="B17" s="15"/>
      <c r="C17" s="15"/>
      <c r="D17" s="15"/>
      <c r="E17" s="15"/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spans="1:15" x14ac:dyDescent="0.25">
      <c r="A18" s="18">
        <v>14</v>
      </c>
      <c r="B18" s="19"/>
      <c r="C18" s="19"/>
      <c r="D18" s="19"/>
      <c r="E18" s="19"/>
      <c r="F18" s="20"/>
      <c r="G18" s="20"/>
      <c r="H18" s="20"/>
      <c r="I18" s="20"/>
      <c r="J18" s="20"/>
      <c r="K18" s="20"/>
      <c r="L18" s="20"/>
      <c r="M18" s="20"/>
      <c r="N18" s="20"/>
      <c r="O18" s="20"/>
    </row>
    <row r="19" spans="1:15" x14ac:dyDescent="0.25">
      <c r="A19" s="14">
        <v>15</v>
      </c>
      <c r="B19" s="15"/>
      <c r="C19" s="15"/>
      <c r="D19" s="15"/>
      <c r="E19" s="15"/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spans="1:15" x14ac:dyDescent="0.25">
      <c r="A20" s="18">
        <v>16</v>
      </c>
      <c r="B20" s="19"/>
      <c r="C20" s="19"/>
      <c r="D20" s="19"/>
      <c r="E20" s="19"/>
      <c r="F20" s="20"/>
      <c r="G20" s="20"/>
      <c r="H20" s="20"/>
      <c r="I20" s="20"/>
      <c r="J20" s="20"/>
      <c r="K20" s="20"/>
      <c r="L20" s="20"/>
      <c r="M20" s="20"/>
      <c r="N20" s="20"/>
      <c r="O20" s="20"/>
    </row>
    <row r="21" spans="1:15" x14ac:dyDescent="0.25">
      <c r="A21" s="14">
        <v>17</v>
      </c>
      <c r="B21" s="15"/>
      <c r="C21" s="15"/>
      <c r="D21" s="15"/>
      <c r="E21" s="15"/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spans="1:15" x14ac:dyDescent="0.25">
      <c r="A22" s="18">
        <v>18</v>
      </c>
      <c r="B22" s="19"/>
      <c r="C22" s="19"/>
      <c r="D22" s="19"/>
      <c r="E22" s="19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5" x14ac:dyDescent="0.25">
      <c r="A23" s="14">
        <v>19</v>
      </c>
      <c r="B23" s="15"/>
      <c r="C23" s="15"/>
      <c r="D23" s="15"/>
      <c r="E23" s="15"/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spans="1:15" x14ac:dyDescent="0.25">
      <c r="A24" s="18">
        <v>20</v>
      </c>
      <c r="B24" s="19"/>
      <c r="C24" s="19"/>
      <c r="D24" s="19"/>
      <c r="E24" s="19"/>
      <c r="F24" s="20"/>
      <c r="G24" s="20"/>
      <c r="H24" s="20"/>
      <c r="I24" s="20"/>
      <c r="J24" s="20"/>
      <c r="K24" s="20"/>
      <c r="L24" s="20"/>
      <c r="M24" s="20"/>
      <c r="N24" s="20"/>
      <c r="O24" s="20"/>
    </row>
    <row r="25" spans="1:15" x14ac:dyDescent="0.25">
      <c r="A25" s="14">
        <v>21</v>
      </c>
      <c r="B25" s="15"/>
      <c r="C25" s="15"/>
      <c r="D25" s="15"/>
      <c r="E25" s="15"/>
      <c r="F25" s="16"/>
      <c r="G25" s="16"/>
      <c r="H25" s="16"/>
      <c r="I25" s="16"/>
      <c r="J25" s="16"/>
      <c r="K25" s="16"/>
      <c r="L25" s="16"/>
      <c r="M25" s="16"/>
      <c r="N25" s="16"/>
      <c r="O25" s="16"/>
    </row>
    <row r="26" spans="1:15" x14ac:dyDescent="0.25">
      <c r="A26" s="18">
        <v>22</v>
      </c>
      <c r="B26" s="19"/>
      <c r="C26" s="19"/>
      <c r="D26" s="19"/>
      <c r="E26" s="19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5" x14ac:dyDescent="0.25">
      <c r="A27" s="14">
        <v>23</v>
      </c>
      <c r="B27" s="15"/>
      <c r="C27" s="15"/>
      <c r="D27" s="15"/>
      <c r="E27" s="15"/>
      <c r="F27" s="16"/>
      <c r="G27" s="16"/>
      <c r="H27" s="16"/>
      <c r="I27" s="16"/>
      <c r="J27" s="16"/>
      <c r="K27" s="16"/>
      <c r="L27" s="16"/>
      <c r="M27" s="16"/>
      <c r="N27" s="16"/>
      <c r="O27" s="16"/>
    </row>
    <row r="28" spans="1:15" x14ac:dyDescent="0.25">
      <c r="A28" s="18">
        <v>24</v>
      </c>
      <c r="B28" s="19"/>
      <c r="C28" s="19"/>
      <c r="D28" s="19"/>
      <c r="E28" s="19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15" x14ac:dyDescent="0.25">
      <c r="A29" s="14">
        <v>25</v>
      </c>
      <c r="B29" s="15"/>
      <c r="C29" s="15"/>
      <c r="D29" s="15"/>
      <c r="E29" s="15"/>
      <c r="F29" s="16"/>
      <c r="G29" s="16"/>
      <c r="H29" s="16"/>
      <c r="I29" s="16"/>
      <c r="J29" s="16"/>
      <c r="K29" s="16"/>
      <c r="L29" s="16"/>
      <c r="M29" s="16"/>
      <c r="N29" s="16"/>
      <c r="O29" s="16"/>
    </row>
    <row r="30" spans="1:15" x14ac:dyDescent="0.25">
      <c r="A30" s="18">
        <v>26</v>
      </c>
      <c r="B30" s="19"/>
      <c r="C30" s="19"/>
      <c r="D30" s="19"/>
      <c r="E30" s="19"/>
      <c r="F30" s="20"/>
      <c r="G30" s="20"/>
      <c r="H30" s="20"/>
      <c r="I30" s="20"/>
      <c r="J30" s="20"/>
      <c r="K30" s="20"/>
      <c r="L30" s="20"/>
      <c r="M30" s="20"/>
      <c r="N30" s="20"/>
      <c r="O30" s="20"/>
    </row>
  </sheetData>
  <mergeCells count="2">
    <mergeCell ref="A3:C3"/>
    <mergeCell ref="D3:O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6"/>
  <sheetViews>
    <sheetView workbookViewId="0">
      <selection activeCell="F4" sqref="F4"/>
    </sheetView>
  </sheetViews>
  <sheetFormatPr defaultColWidth="9.140625" defaultRowHeight="15.75" x14ac:dyDescent="0.25"/>
  <cols>
    <col min="1" max="1" width="7" style="46" customWidth="1"/>
    <col min="2" max="2" width="23.5703125" style="46" customWidth="1"/>
    <col min="3" max="3" width="7.7109375" style="52" customWidth="1"/>
    <col min="4" max="4" width="10.5703125" style="52" customWidth="1"/>
    <col min="5" max="5" width="35" style="52" customWidth="1"/>
    <col min="6" max="6" width="10.5703125" style="65" customWidth="1"/>
    <col min="7" max="16384" width="9.140625" style="46"/>
  </cols>
  <sheetData>
    <row r="1" spans="1:9" ht="20.25" x14ac:dyDescent="0.3">
      <c r="A1" s="132" t="s">
        <v>122</v>
      </c>
      <c r="B1" s="132"/>
      <c r="C1" s="132"/>
      <c r="D1" s="132"/>
      <c r="E1" s="132"/>
      <c r="F1" s="132"/>
    </row>
    <row r="2" spans="1:9" ht="21" thickBot="1" x14ac:dyDescent="0.35">
      <c r="A2" s="135" t="str">
        <f>'PROFIL DOSEN'!D4</f>
        <v>Universitas Bina Sarana Informatika</v>
      </c>
      <c r="B2" s="135"/>
      <c r="C2" s="135"/>
      <c r="D2" s="135"/>
      <c r="E2" s="135"/>
      <c r="F2" s="135"/>
    </row>
    <row r="3" spans="1:9" ht="31.5" customHeight="1" thickTop="1" x14ac:dyDescent="0.25">
      <c r="B3" s="47" t="s">
        <v>78</v>
      </c>
      <c r="C3" s="139" t="s">
        <v>179</v>
      </c>
      <c r="D3" s="140"/>
      <c r="E3" s="140"/>
      <c r="F3" s="140"/>
    </row>
    <row r="4" spans="1:9" x14ac:dyDescent="0.25">
      <c r="A4" s="48"/>
      <c r="B4" s="48"/>
      <c r="C4" s="73" t="s">
        <v>135</v>
      </c>
      <c r="D4" s="48"/>
      <c r="E4" s="48"/>
    </row>
    <row r="5" spans="1:9" ht="18" x14ac:dyDescent="0.25">
      <c r="A5" s="126" t="s">
        <v>79</v>
      </c>
      <c r="B5" s="126"/>
      <c r="C5" s="126"/>
      <c r="D5" s="126"/>
      <c r="E5" s="126"/>
      <c r="F5" s="126"/>
    </row>
    <row r="6" spans="1:9" x14ac:dyDescent="0.25">
      <c r="A6" s="125" t="s">
        <v>84</v>
      </c>
      <c r="B6" s="125"/>
      <c r="C6" s="125" t="str">
        <f>CONCATENATE(":",'PROFIL DOSEN'!D7)</f>
        <v>:Susi Susilowati, M.Kom</v>
      </c>
      <c r="D6" s="125"/>
      <c r="E6" s="125"/>
      <c r="F6" s="125"/>
      <c r="G6" s="50"/>
    </row>
    <row r="7" spans="1:9" x14ac:dyDescent="0.25">
      <c r="A7" s="125" t="s">
        <v>85</v>
      </c>
      <c r="B7" s="125"/>
      <c r="C7" s="125" t="str">
        <f>CONCATENATE(":",'PROFIL DOSEN'!D8)</f>
        <v>:200109680</v>
      </c>
      <c r="D7" s="125"/>
      <c r="E7" s="125"/>
      <c r="F7" s="125"/>
      <c r="G7" s="50"/>
    </row>
    <row r="8" spans="1:9" x14ac:dyDescent="0.25">
      <c r="A8" s="125" t="s">
        <v>86</v>
      </c>
      <c r="B8" s="125"/>
      <c r="C8" s="125" t="str">
        <f>CONCATENATE(":",'PROFIL DOSEN'!D9)</f>
        <v>:410077503</v>
      </c>
      <c r="D8" s="125"/>
      <c r="E8" s="125"/>
      <c r="F8" s="125"/>
      <c r="G8" s="50"/>
    </row>
    <row r="9" spans="1:9" x14ac:dyDescent="0.25">
      <c r="A9" s="125" t="s">
        <v>87</v>
      </c>
      <c r="B9" s="125"/>
      <c r="C9" s="125" t="str">
        <f>CONCATENATE(":",'PROFIL DOSEN'!D10)</f>
        <v>:Sistem Informasi Akuntansi Kampus Kota Bogor</v>
      </c>
      <c r="D9" s="125"/>
      <c r="E9" s="125"/>
      <c r="F9" s="125"/>
    </row>
    <row r="11" spans="1:9" ht="18" x14ac:dyDescent="0.25">
      <c r="A11" s="126" t="s">
        <v>80</v>
      </c>
      <c r="B11" s="126"/>
      <c r="C11" s="126"/>
      <c r="D11" s="126"/>
      <c r="E11" s="126"/>
      <c r="F11" s="126"/>
    </row>
    <row r="12" spans="1:9" x14ac:dyDescent="0.25">
      <c r="A12" s="125" t="s">
        <v>50</v>
      </c>
      <c r="B12" s="125"/>
      <c r="C12" s="125" t="str">
        <f>CONCATENATE(":",'PROFIL DOSEN'!D13)</f>
        <v>:3 Oktober 2026</v>
      </c>
      <c r="D12" s="125"/>
      <c r="E12" s="125"/>
      <c r="F12" s="125"/>
      <c r="H12" s="49"/>
      <c r="I12" s="49"/>
    </row>
    <row r="13" spans="1:9" ht="15" customHeight="1" x14ac:dyDescent="0.25">
      <c r="A13" s="125" t="s">
        <v>178</v>
      </c>
      <c r="B13" s="125"/>
      <c r="C13" s="125" t="str">
        <f>CONCATENATE(":",'INPUT DATA ADOPSI'!D3)</f>
        <v>:--------------------------- Tuliskan nama Produk/Aplikasi yang diadposi ---------------------------</v>
      </c>
      <c r="D13" s="125"/>
      <c r="E13" s="125"/>
      <c r="F13" s="125"/>
      <c r="H13" s="49"/>
      <c r="I13" s="49"/>
    </row>
    <row r="14" spans="1:9" x14ac:dyDescent="0.25">
      <c r="A14" s="125" t="s">
        <v>8</v>
      </c>
      <c r="B14" s="125"/>
      <c r="C14" s="125" t="str">
        <f>CONCATENATE(":",'PROFIL DOSEN'!D15)</f>
        <v>:PKK RT 05 Desa Ragajaya Bojonggede Bogor</v>
      </c>
      <c r="D14" s="125"/>
      <c r="E14" s="125"/>
      <c r="F14" s="125"/>
    </row>
    <row r="15" spans="1:9" x14ac:dyDescent="0.25">
      <c r="A15" s="125" t="s">
        <v>75</v>
      </c>
      <c r="B15" s="125"/>
      <c r="C15" s="125" t="str">
        <f>CONCATENATE(":",'PROFIL DOSEN'!D16)</f>
        <v>:Anggota pkk dan warga RT 05</v>
      </c>
      <c r="D15" s="125"/>
      <c r="E15" s="125"/>
      <c r="F15" s="125"/>
    </row>
    <row r="16" spans="1:9" x14ac:dyDescent="0.25">
      <c r="A16" s="125" t="s">
        <v>72</v>
      </c>
      <c r="B16" s="125"/>
      <c r="C16" s="125" t="str">
        <f>CONCATENATE(":",'PROFIL DOSEN'!D17)</f>
        <v>:11</v>
      </c>
      <c r="D16" s="125"/>
      <c r="E16" s="125"/>
      <c r="F16" s="125"/>
    </row>
    <row r="17" spans="1:6" x14ac:dyDescent="0.25">
      <c r="A17" s="49"/>
      <c r="B17" s="49"/>
      <c r="C17" s="49"/>
      <c r="D17" s="49"/>
      <c r="E17" s="49"/>
    </row>
    <row r="18" spans="1:6" ht="18" x14ac:dyDescent="0.25">
      <c r="A18" s="126" t="s">
        <v>81</v>
      </c>
      <c r="B18" s="126"/>
      <c r="C18" s="126"/>
      <c r="D18" s="126"/>
      <c r="E18" s="126"/>
      <c r="F18" s="126"/>
    </row>
    <row r="19" spans="1:6" ht="18" x14ac:dyDescent="0.25">
      <c r="A19" s="82"/>
      <c r="B19" s="82"/>
      <c r="C19" s="82"/>
      <c r="D19" s="82"/>
      <c r="E19" s="82"/>
      <c r="F19" s="82"/>
    </row>
    <row r="20" spans="1:6" s="56" customFormat="1" x14ac:dyDescent="0.25">
      <c r="A20" s="74" t="s">
        <v>151</v>
      </c>
      <c r="B20" s="53"/>
      <c r="C20" s="53"/>
      <c r="D20" s="54"/>
      <c r="E20" s="55"/>
      <c r="F20" s="70"/>
    </row>
    <row r="21" spans="1:6" s="56" customFormat="1" x14ac:dyDescent="0.25">
      <c r="A21" s="57" t="s">
        <v>12</v>
      </c>
      <c r="B21" s="57" t="s">
        <v>6</v>
      </c>
      <c r="C21" s="57" t="s">
        <v>76</v>
      </c>
      <c r="D21" s="58"/>
      <c r="E21" s="59"/>
      <c r="F21" s="70"/>
    </row>
    <row r="22" spans="1:6" s="56" customFormat="1" x14ac:dyDescent="0.25">
      <c r="A22" s="60">
        <v>1</v>
      </c>
      <c r="B22" s="61" t="s">
        <v>152</v>
      </c>
      <c r="C22" s="62">
        <f>COUNTIF('INPUT DATA ADOPSI'!H5:H30,A22)</f>
        <v>1</v>
      </c>
      <c r="D22" s="58"/>
      <c r="E22" s="54"/>
      <c r="F22" s="70"/>
    </row>
    <row r="23" spans="1:6" s="56" customFormat="1" x14ac:dyDescent="0.25">
      <c r="A23" s="60">
        <v>2</v>
      </c>
      <c r="B23" s="61" t="s">
        <v>153</v>
      </c>
      <c r="C23" s="62">
        <f>COUNTIF('INPUT DATA ADOPSI'!H6:H31,A23)</f>
        <v>1</v>
      </c>
      <c r="D23" s="58"/>
      <c r="E23" s="54"/>
      <c r="F23" s="70"/>
    </row>
    <row r="24" spans="1:6" s="56" customFormat="1" x14ac:dyDescent="0.25">
      <c r="A24" s="127" t="s">
        <v>72</v>
      </c>
      <c r="B24" s="128"/>
      <c r="C24" s="63">
        <f t="shared" ref="C24" si="0">SUM(C22:C23)</f>
        <v>2</v>
      </c>
      <c r="D24" s="58"/>
      <c r="E24" s="54"/>
      <c r="F24" s="70"/>
    </row>
    <row r="25" spans="1:6" s="56" customFormat="1" x14ac:dyDescent="0.25">
      <c r="A25" s="64"/>
      <c r="B25" s="64"/>
      <c r="C25" s="64"/>
      <c r="D25" s="64"/>
      <c r="E25" s="64"/>
      <c r="F25" s="70"/>
    </row>
    <row r="26" spans="1:6" s="56" customFormat="1" ht="15" customHeight="1" x14ac:dyDescent="0.25">
      <c r="A26" s="65"/>
      <c r="B26" s="65"/>
      <c r="C26" s="65"/>
      <c r="D26" s="54"/>
      <c r="E26" s="54"/>
      <c r="F26" s="70"/>
    </row>
    <row r="27" spans="1:6" x14ac:dyDescent="0.25">
      <c r="A27" s="130" t="s">
        <v>154</v>
      </c>
      <c r="B27" s="130"/>
      <c r="C27" s="130"/>
      <c r="D27" s="130"/>
      <c r="E27" s="130"/>
      <c r="F27" s="130"/>
    </row>
    <row r="28" spans="1:6" ht="31.5" x14ac:dyDescent="0.25">
      <c r="A28" s="66" t="s">
        <v>82</v>
      </c>
      <c r="B28" s="119" t="s">
        <v>83</v>
      </c>
      <c r="C28" s="120"/>
      <c r="D28" s="120"/>
      <c r="E28" s="121"/>
      <c r="F28" s="66" t="s">
        <v>77</v>
      </c>
    </row>
    <row r="29" spans="1:6" ht="15" customHeight="1" x14ac:dyDescent="0.25">
      <c r="A29" s="67" t="s">
        <v>144</v>
      </c>
      <c r="B29" s="122" t="s">
        <v>155</v>
      </c>
      <c r="C29" s="123"/>
      <c r="D29" s="123"/>
      <c r="E29" s="124"/>
      <c r="F29" s="71">
        <f>AVERAGE('INPUT DATA ADOPSI'!I$5:I$30)</f>
        <v>1.5</v>
      </c>
    </row>
    <row r="30" spans="1:6" ht="15" customHeight="1" x14ac:dyDescent="0.25">
      <c r="A30" s="67" t="s">
        <v>145</v>
      </c>
      <c r="B30" s="122" t="s">
        <v>156</v>
      </c>
      <c r="C30" s="123"/>
      <c r="D30" s="123"/>
      <c r="E30" s="124"/>
      <c r="F30" s="71">
        <f>AVERAGE('INPUT DATA ADOPSI'!J$5:JI$30)</f>
        <v>3.3333333333333335</v>
      </c>
    </row>
    <row r="31" spans="1:6" x14ac:dyDescent="0.25">
      <c r="A31" s="67" t="s">
        <v>146</v>
      </c>
      <c r="B31" s="122" t="s">
        <v>157</v>
      </c>
      <c r="C31" s="123"/>
      <c r="D31" s="123"/>
      <c r="E31" s="124"/>
      <c r="F31" s="71">
        <f>AVERAGE('INPUT DATA ADOPSI'!K$5:K$30)</f>
        <v>4</v>
      </c>
    </row>
    <row r="32" spans="1:6" x14ac:dyDescent="0.25">
      <c r="A32" s="67" t="s">
        <v>147</v>
      </c>
      <c r="B32" s="122" t="s">
        <v>158</v>
      </c>
      <c r="C32" s="123"/>
      <c r="D32" s="123"/>
      <c r="E32" s="124"/>
      <c r="F32" s="71">
        <f>AVERAGE('INPUT DATA ADOPSI'!L$5:L$30)</f>
        <v>2</v>
      </c>
    </row>
    <row r="33" spans="1:6" ht="15" customHeight="1" x14ac:dyDescent="0.25">
      <c r="A33" s="67" t="s">
        <v>148</v>
      </c>
      <c r="B33" s="122" t="s">
        <v>159</v>
      </c>
      <c r="C33" s="123"/>
      <c r="D33" s="123"/>
      <c r="E33" s="124"/>
      <c r="F33" s="71">
        <f>AVERAGE('INPUT DATA ADOPSI'!M$5:M$30)</f>
        <v>3</v>
      </c>
    </row>
    <row r="34" spans="1:6" ht="15" customHeight="1" x14ac:dyDescent="0.25">
      <c r="A34" s="67" t="s">
        <v>149</v>
      </c>
      <c r="B34" s="122" t="s">
        <v>160</v>
      </c>
      <c r="C34" s="123"/>
      <c r="D34" s="123"/>
      <c r="E34" s="124"/>
      <c r="F34" s="71">
        <f>AVERAGE('INPUT DATA ADOPSI'!N$5:N$30)</f>
        <v>4</v>
      </c>
    </row>
    <row r="35" spans="1:6" ht="15" customHeight="1" x14ac:dyDescent="0.25">
      <c r="A35" s="67" t="s">
        <v>150</v>
      </c>
      <c r="B35" s="122" t="s">
        <v>161</v>
      </c>
      <c r="C35" s="123"/>
      <c r="D35" s="123"/>
      <c r="E35" s="124"/>
      <c r="F35" s="71">
        <f>AVERAGE('INPUT DATA ADOPSI'!O$5:O$30)</f>
        <v>4.5</v>
      </c>
    </row>
    <row r="36" spans="1:6" x14ac:dyDescent="0.25">
      <c r="A36" s="49"/>
      <c r="B36" s="49"/>
    </row>
  </sheetData>
  <mergeCells count="34">
    <mergeCell ref="B33:E33"/>
    <mergeCell ref="B34:E34"/>
    <mergeCell ref="B35:E35"/>
    <mergeCell ref="A27:F27"/>
    <mergeCell ref="B28:E28"/>
    <mergeCell ref="B29:E29"/>
    <mergeCell ref="B30:E30"/>
    <mergeCell ref="B31:E31"/>
    <mergeCell ref="B32:E32"/>
    <mergeCell ref="A24:B24"/>
    <mergeCell ref="A11:F11"/>
    <mergeCell ref="A12:B12"/>
    <mergeCell ref="C12:F12"/>
    <mergeCell ref="A13:B13"/>
    <mergeCell ref="C13:F13"/>
    <mergeCell ref="A14:B14"/>
    <mergeCell ref="C14:F14"/>
    <mergeCell ref="A15:B15"/>
    <mergeCell ref="C15:F15"/>
    <mergeCell ref="A16:B16"/>
    <mergeCell ref="C16:F16"/>
    <mergeCell ref="A18:F18"/>
    <mergeCell ref="A7:B7"/>
    <mergeCell ref="C7:F7"/>
    <mergeCell ref="A8:B8"/>
    <mergeCell ref="C8:F8"/>
    <mergeCell ref="A9:B9"/>
    <mergeCell ref="C9:F9"/>
    <mergeCell ref="A1:F1"/>
    <mergeCell ref="A2:F2"/>
    <mergeCell ref="C3:F3"/>
    <mergeCell ref="A5:F5"/>
    <mergeCell ref="A6:B6"/>
    <mergeCell ref="C6:F6"/>
  </mergeCells>
  <hyperlinks>
    <hyperlink ref="C3" r:id="rId1" xr:uid="{00000000-0004-0000-07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PROFIL DOSEN</vt:lpstr>
      <vt:lpstr>INPUT DATA</vt:lpstr>
      <vt:lpstr>REKAP 1 (untuk di Laporan)</vt:lpstr>
      <vt:lpstr>REKAP 2 (untuk input GForm)</vt:lpstr>
      <vt:lpstr>Form Kuesioner peserta</vt:lpstr>
      <vt:lpstr>Link Kuesioner Mitra PkM</vt:lpstr>
      <vt:lpstr>INPUT DATA ADOPSI</vt:lpstr>
      <vt:lpstr>REKAP Adopsi</vt:lpstr>
      <vt:lpstr>jawaban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Riset</dc:creator>
  <cp:lastModifiedBy>Susi Susilowati</cp:lastModifiedBy>
  <cp:lastPrinted>2025-08-20T06:02:21Z</cp:lastPrinted>
  <dcterms:created xsi:type="dcterms:W3CDTF">2025-08-20T05:06:13Z</dcterms:created>
  <dcterms:modified xsi:type="dcterms:W3CDTF">2026-10-24T13:42:30Z</dcterms:modified>
</cp:coreProperties>
</file>