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840" yWindow="-120" windowWidth="19770" windowHeight="11760" tabRatio="880"/>
  </bookViews>
  <sheets>
    <sheet name="PROFIL DOSEN" sheetId="1" r:id="rId1"/>
    <sheet name="INPUT DATA" sheetId="2" r:id="rId2"/>
    <sheet name="REKAP 1 (untuk di Laporan)" sheetId="4" r:id="rId3"/>
    <sheet name="REKAP 2 (untuk input GForm)" sheetId="5" r:id="rId4"/>
    <sheet name="KUESIONER" sheetId="3" r:id="rId5"/>
    <sheet name="Link Kuesioner Mitra PkM" sheetId="6" r:id="rId6"/>
  </sheets>
  <definedNames>
    <definedName name="jawaban">'INPUT DATA'!$AM$23:$AN$70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" i="5" l="1"/>
  <c r="C35" i="5"/>
  <c r="C22" i="4"/>
  <c r="C23" i="4"/>
  <c r="C37" i="5" s="1"/>
  <c r="C21" i="4"/>
  <c r="C24" i="4" s="1"/>
  <c r="H15" i="4"/>
  <c r="C28" i="5" s="1"/>
  <c r="H16" i="4"/>
  <c r="C29" i="5" s="1"/>
  <c r="H17" i="4"/>
  <c r="C30" i="5" s="1"/>
  <c r="H14" i="4"/>
  <c r="C27" i="5" s="1"/>
  <c r="C15" i="4"/>
  <c r="C22" i="5" s="1"/>
  <c r="C14" i="4"/>
  <c r="C21" i="5" s="1"/>
  <c r="C31" i="5" l="1"/>
  <c r="C23" i="5"/>
  <c r="H18" i="4"/>
  <c r="I17" i="4" s="1"/>
  <c r="C16" i="4"/>
  <c r="D15" i="4" s="1"/>
  <c r="D21" i="4" l="1"/>
  <c r="D23" i="4"/>
  <c r="D22" i="4"/>
  <c r="I14" i="4"/>
  <c r="I15" i="4"/>
  <c r="I16" i="4"/>
  <c r="D14" i="4"/>
  <c r="D16" i="4" s="1"/>
  <c r="A2" i="5"/>
  <c r="A3" i="4"/>
  <c r="C7" i="5"/>
  <c r="C8" i="5"/>
  <c r="C9" i="5"/>
  <c r="C6" i="5"/>
  <c r="D24" i="4" l="1"/>
  <c r="I18" i="4"/>
  <c r="C14" i="5"/>
  <c r="C13" i="5"/>
  <c r="C15" i="5"/>
  <c r="C16" i="5"/>
  <c r="C12" i="5"/>
  <c r="F57" i="5"/>
  <c r="F60" i="5"/>
  <c r="F61" i="5"/>
  <c r="F43" i="5"/>
  <c r="F44" i="5"/>
  <c r="F45" i="5"/>
  <c r="F46" i="5"/>
  <c r="F47" i="5"/>
  <c r="F51" i="5"/>
  <c r="F52" i="5"/>
  <c r="F53" i="5"/>
  <c r="F54" i="5"/>
  <c r="F55" i="5"/>
  <c r="F56" i="5"/>
  <c r="F42" i="5"/>
  <c r="C7" i="4"/>
  <c r="C8" i="4"/>
  <c r="C9" i="4"/>
  <c r="C6" i="4"/>
  <c r="C5" i="4"/>
  <c r="C41" i="4"/>
  <c r="C40" i="4"/>
  <c r="C118" i="4"/>
  <c r="C109" i="4"/>
  <c r="C99" i="4"/>
  <c r="H90" i="4"/>
  <c r="C90" i="4"/>
  <c r="H81" i="4"/>
  <c r="C81" i="4"/>
  <c r="H72" i="4"/>
  <c r="C72" i="4"/>
  <c r="H53" i="4"/>
  <c r="C53" i="4"/>
  <c r="C117" i="4"/>
  <c r="C108" i="4"/>
  <c r="C98" i="4"/>
  <c r="H89" i="4"/>
  <c r="C89" i="4"/>
  <c r="H80" i="4"/>
  <c r="C80" i="4"/>
  <c r="H71" i="4"/>
  <c r="C71" i="4"/>
  <c r="H52" i="4"/>
  <c r="C52" i="4"/>
  <c r="C116" i="4"/>
  <c r="C107" i="4"/>
  <c r="C97" i="4"/>
  <c r="H88" i="4"/>
  <c r="C88" i="4"/>
  <c r="H79" i="4"/>
  <c r="C79" i="4"/>
  <c r="H70" i="4"/>
  <c r="C70" i="4"/>
  <c r="H51" i="4"/>
  <c r="C51" i="4"/>
  <c r="C115" i="4"/>
  <c r="C106" i="4"/>
  <c r="C96" i="4"/>
  <c r="H87" i="4"/>
  <c r="C87" i="4"/>
  <c r="H78" i="4"/>
  <c r="C78" i="4"/>
  <c r="H69" i="4"/>
  <c r="C69" i="4"/>
  <c r="H50" i="4"/>
  <c r="C50" i="4"/>
  <c r="C114" i="4"/>
  <c r="C105" i="4"/>
  <c r="C95" i="4"/>
  <c r="H86" i="4"/>
  <c r="C86" i="4"/>
  <c r="H77" i="4"/>
  <c r="C77" i="4"/>
  <c r="H68" i="4"/>
  <c r="C68" i="4"/>
  <c r="H49" i="4"/>
  <c r="C49" i="4"/>
  <c r="H44" i="4"/>
  <c r="H43" i="4"/>
  <c r="H42" i="4"/>
  <c r="H41" i="4"/>
  <c r="H40" i="4"/>
  <c r="C44" i="4"/>
  <c r="C43" i="4"/>
  <c r="C42" i="4"/>
  <c r="H34" i="4"/>
  <c r="H33" i="4"/>
  <c r="H32" i="4"/>
  <c r="H31" i="4"/>
  <c r="H30" i="4"/>
  <c r="C31" i="4"/>
  <c r="C32" i="4"/>
  <c r="C33" i="4"/>
  <c r="C34" i="4"/>
  <c r="C30" i="4"/>
  <c r="H54" i="4" l="1"/>
  <c r="I51" i="4" s="1"/>
  <c r="C110" i="4"/>
  <c r="H82" i="4"/>
  <c r="I78" i="4" s="1"/>
  <c r="C91" i="4"/>
  <c r="D87" i="4" s="1"/>
  <c r="C119" i="4"/>
  <c r="D115" i="4" s="1"/>
  <c r="H73" i="4"/>
  <c r="I71" i="4" s="1"/>
  <c r="H91" i="4"/>
  <c r="I88" i="4" s="1"/>
  <c r="C73" i="4"/>
  <c r="D69" i="4" s="1"/>
  <c r="C54" i="4"/>
  <c r="D50" i="4" s="1"/>
  <c r="C82" i="4"/>
  <c r="D80" i="4" s="1"/>
  <c r="C100" i="4"/>
  <c r="D98" i="4" s="1"/>
  <c r="H35" i="4"/>
  <c r="I32" i="4" s="1"/>
  <c r="C45" i="4"/>
  <c r="D40" i="4" s="1"/>
  <c r="H45" i="4"/>
  <c r="I41" i="4" s="1"/>
  <c r="C35" i="4"/>
  <c r="D32" i="4" s="1"/>
  <c r="D86" i="4" l="1"/>
  <c r="D71" i="4"/>
  <c r="D97" i="4"/>
  <c r="D68" i="4"/>
  <c r="D99" i="4"/>
  <c r="D72" i="4"/>
  <c r="D70" i="4"/>
  <c r="D108" i="4"/>
  <c r="D107" i="4"/>
  <c r="D78" i="4"/>
  <c r="D77" i="4"/>
  <c r="D118" i="4"/>
  <c r="D79" i="4"/>
  <c r="D81" i="4"/>
  <c r="D95" i="4"/>
  <c r="D109" i="4"/>
  <c r="D105" i="4"/>
  <c r="D88" i="4"/>
  <c r="D117" i="4"/>
  <c r="I68" i="4"/>
  <c r="I69" i="4"/>
  <c r="I72" i="4"/>
  <c r="I70" i="4"/>
  <c r="D116" i="4"/>
  <c r="I90" i="4"/>
  <c r="I87" i="4"/>
  <c r="I86" i="4"/>
  <c r="I80" i="4"/>
  <c r="I79" i="4"/>
  <c r="D90" i="4"/>
  <c r="D114" i="4"/>
  <c r="I89" i="4"/>
  <c r="D89" i="4"/>
  <c r="I81" i="4"/>
  <c r="I77" i="4"/>
  <c r="D106" i="4"/>
  <c r="D96" i="4"/>
  <c r="D41" i="4"/>
  <c r="D44" i="4"/>
  <c r="D43" i="4"/>
  <c r="D42" i="4"/>
  <c r="I49" i="4"/>
  <c r="I44" i="4"/>
  <c r="I50" i="4"/>
  <c r="I52" i="4"/>
  <c r="I42" i="4"/>
  <c r="I40" i="4"/>
  <c r="I53" i="4"/>
  <c r="D52" i="4"/>
  <c r="I30" i="4"/>
  <c r="D49" i="4"/>
  <c r="D34" i="4"/>
  <c r="I33" i="4"/>
  <c r="D51" i="4"/>
  <c r="I31" i="4"/>
  <c r="D53" i="4"/>
  <c r="D31" i="4"/>
  <c r="I43" i="4"/>
  <c r="D33" i="4"/>
  <c r="I34" i="4"/>
  <c r="D30" i="4"/>
  <c r="D73" i="4" l="1"/>
  <c r="I45" i="4"/>
  <c r="D91" i="4"/>
  <c r="D45" i="4"/>
  <c r="I82" i="4"/>
  <c r="D119" i="4"/>
  <c r="I91" i="4"/>
  <c r="I73" i="4"/>
  <c r="D110" i="4"/>
  <c r="D100" i="4"/>
  <c r="D82" i="4"/>
  <c r="D35" i="4"/>
  <c r="I54" i="4"/>
  <c r="D54" i="4"/>
  <c r="I35" i="4"/>
</calcChain>
</file>

<file path=xl/sharedStrings.xml><?xml version="1.0" encoding="utf-8"?>
<sst xmlns="http://schemas.openxmlformats.org/spreadsheetml/2006/main" count="423" uniqueCount="194">
  <si>
    <t>DATA PROFIL KELOMPOK DOSEN</t>
  </si>
  <si>
    <t>Institusi</t>
  </si>
  <si>
    <t>Ketua Kelompok Dosen</t>
  </si>
  <si>
    <t>NIP</t>
  </si>
  <si>
    <t>Nama</t>
  </si>
  <si>
    <t>NIDN</t>
  </si>
  <si>
    <t>Program Studi</t>
  </si>
  <si>
    <t>Judul Kegiatan</t>
  </si>
  <si>
    <t>Nama Mitra</t>
  </si>
  <si>
    <t>Nama Intitusi</t>
  </si>
  <si>
    <t>:</t>
  </si>
  <si>
    <t>Informasi Kegiatan</t>
  </si>
  <si>
    <t>No</t>
  </si>
  <si>
    <t>No. Respon</t>
  </si>
  <si>
    <t>F1.1 Nama Responden</t>
  </si>
  <si>
    <t>F1.2 Jenis Kelamin</t>
  </si>
  <si>
    <t>F1.3 Usia</t>
  </si>
  <si>
    <t xml:space="preserve">F2-1 </t>
  </si>
  <si>
    <t xml:space="preserve">F2-2 </t>
  </si>
  <si>
    <t>F2-3</t>
  </si>
  <si>
    <t>F2-4</t>
  </si>
  <si>
    <t>F2-5</t>
  </si>
  <si>
    <t>F2-6</t>
  </si>
  <si>
    <t xml:space="preserve">F3-1 </t>
  </si>
  <si>
    <t>F3-2</t>
  </si>
  <si>
    <t>F3-3</t>
  </si>
  <si>
    <t>F3-4</t>
  </si>
  <si>
    <t>F3-5</t>
  </si>
  <si>
    <t>F3-6</t>
  </si>
  <si>
    <t>F3-7</t>
  </si>
  <si>
    <t>F4</t>
  </si>
  <si>
    <t>F5</t>
  </si>
  <si>
    <t>F6</t>
  </si>
  <si>
    <t>Sangat bagus</t>
  </si>
  <si>
    <t>F1</t>
  </si>
  <si>
    <t>PROFIL RESPONDEN</t>
  </si>
  <si>
    <t>F1-1</t>
  </si>
  <si>
    <t>Nama Responden</t>
  </si>
  <si>
    <t>…………………………………………………………………………………………………….</t>
  </si>
  <si>
    <t>F1-2</t>
  </si>
  <si>
    <t>Jenis Kelamin</t>
  </si>
  <si>
    <t>1=Laki-Laki    2 =Perempuan</t>
  </si>
  <si>
    <t>F1-3</t>
  </si>
  <si>
    <t>Usia</t>
  </si>
  <si>
    <t>F1-4</t>
  </si>
  <si>
    <t>Jenis Kegiatan</t>
  </si>
  <si>
    <t>1 = Pelatihan    2 = Workshop    3 = Lainnya: …………………………………..</t>
  </si>
  <si>
    <t>F1-5</t>
  </si>
  <si>
    <t>Tema Kegiatan</t>
  </si>
  <si>
    <t>F1-6</t>
  </si>
  <si>
    <t>Tanggal Pelaksanaan</t>
  </si>
  <si>
    <t>F1-7</t>
  </si>
  <si>
    <t>Tempat Pelaksanaan</t>
  </si>
  <si>
    <t>F1-8</t>
  </si>
  <si>
    <t xml:space="preserve">F2 </t>
  </si>
  <si>
    <t>Persepsi mengenai layanan yang diberikan oleh panitia kegiatan.</t>
  </si>
  <si>
    <t>F2-1</t>
  </si>
  <si>
    <t>Informasi kegiatan pada saat pelaksanaan</t>
  </si>
  <si>
    <t>F2-2</t>
  </si>
  <si>
    <t>Materi/modul pelatihan/kegiatan</t>
  </si>
  <si>
    <t>Sarana dan prasarana yang digunakan pada saat kegiatan berlangsung</t>
  </si>
  <si>
    <t>Tema kegiatan ini</t>
  </si>
  <si>
    <t>Tutor/Narasumber menyampaikan materi</t>
  </si>
  <si>
    <t>Susunan acara berjalan dengan baik</t>
  </si>
  <si>
    <t>F3</t>
  </si>
  <si>
    <t>Persepsi Peserta Mengenai Hasil Kegiatan.</t>
  </si>
  <si>
    <t>F3-1</t>
  </si>
  <si>
    <t>Kegiatan ini memberikan manfaat bagi peserta.</t>
  </si>
  <si>
    <t>Kegiatan ini menambah wawasan peserta (mengenai tema yang disampaikan)</t>
  </si>
  <si>
    <t>Kegiatan ini menambah ketrampilan peserta sesuai dengan tema yang disampaikan</t>
  </si>
  <si>
    <t>Kegiatan ini memperhatikan Keselamatan dan Kesehatan Kerja (K3).</t>
  </si>
  <si>
    <t>Kegiatan ini memberikan pemanfaatan ilmu pengetahuan dan teknologi kepada peserta secara berkelanjutan.</t>
  </si>
  <si>
    <t>Hasil kegiatan ini dapat memberikan solusi bagi permasalahan yang dihadapai oleh peserta.</t>
  </si>
  <si>
    <t>Kegiatan ini dilakukan sesuai dengan kaidah metode ilmiah (dilakukan secara terstruktur dan sistematis).</t>
  </si>
  <si>
    <t>Jika kegiatan ini diadakan kembali, seberapa besar minat responden untuk berpartisipasi</t>
  </si>
  <si>
    <t>Saran atau kritik terhadap kegiatan ini.</t>
  </si>
  <si>
    <t>Persepsi kepuasan responden terhadap kegiatan ini secara keseluruhan.</t>
  </si>
  <si>
    <t>REKAP KUESIONER PESERTA</t>
  </si>
  <si>
    <t>KEGIATAN PENGABDIAN KEPADA MASYARAKAT</t>
  </si>
  <si>
    <t>Peserta Kegiatan*</t>
  </si>
  <si>
    <t>* tuliskan siapa peserta kegiatan, misalnya: anggota karang taruna</t>
  </si>
  <si>
    <t>Jumlah Responden</t>
  </si>
  <si>
    <t>Keterangan Jawaban</t>
  </si>
  <si>
    <t>Percent</t>
  </si>
  <si>
    <t>Sangat tidak puas</t>
  </si>
  <si>
    <t>Tidak puas</t>
  </si>
  <si>
    <t>Cukup puas</t>
  </si>
  <si>
    <t>Puas</t>
  </si>
  <si>
    <t>Sangat puas</t>
  </si>
  <si>
    <t>Peserta Kegiatan</t>
  </si>
  <si>
    <t>Freq</t>
  </si>
  <si>
    <t>Skor Rata-rata</t>
  </si>
  <si>
    <t>SKOR RATA-RATA UNTUK DIINPUTKAN PADA GFORM</t>
  </si>
  <si>
    <t xml:space="preserve">Link GFORM: </t>
  </si>
  <si>
    <t>PROFIL KELOMPOK DOSEN</t>
  </si>
  <si>
    <t>INFORMASI KEGIATAN</t>
  </si>
  <si>
    <t>REKAP HASIL KUESIONER</t>
  </si>
  <si>
    <t>No. Form</t>
  </si>
  <si>
    <t>Pertanyaan</t>
  </si>
  <si>
    <t>Nama Ketua Kelompok</t>
  </si>
  <si>
    <t>NIP Ketua Kelompok</t>
  </si>
  <si>
    <t>NIDN Ketua Kelompok</t>
  </si>
  <si>
    <t>Program Studi Ketua Kelompok</t>
  </si>
  <si>
    <t>Kuesioner terbuka</t>
  </si>
  <si>
    <t>Laki-Laki</t>
  </si>
  <si>
    <t>Perempuan</t>
  </si>
  <si>
    <t>&gt;50 Tahun</t>
  </si>
  <si>
    <t>F2-1 Informasi kegiatan pada saat pelaksanaan</t>
  </si>
  <si>
    <t>F2-2 Materi/modul pelatihan/kegiatan</t>
  </si>
  <si>
    <t>F2-3 Sarana dan prasarana yang digunakan pada saat kegiatan berlangsung</t>
  </si>
  <si>
    <t>F2-4 Tema kegiatan ini</t>
  </si>
  <si>
    <t>F2-5 Tutor/Narasumber menyampaikan materi</t>
  </si>
  <si>
    <t>F2-6 Susunan acara berjalan dengan baik</t>
  </si>
  <si>
    <t>F3-1 Kegiatan ini memberikan manfaat bagi peserta.</t>
  </si>
  <si>
    <t>F3-2 Kegiatan ini menambah wawasan peserta (mengenai tema yang disampaikan)</t>
  </si>
  <si>
    <t>F3-3 Kegiatan ini menambah ketrampilan peserta sesuai dengan tema yang disampaikan</t>
  </si>
  <si>
    <t>F3-4 Kegiatan ini memperhatikan Keselamatan dan Kesehatan Kerja (K3).</t>
  </si>
  <si>
    <t>F3-5 Kegiatan ini memberikan pemanfaatan ilmu pengetahuan dan teknologi kepada peserta secara berkelanjutan.</t>
  </si>
  <si>
    <t>F3-6 Hasil kegiatan ini dapat memberikan solusi bagi permasalahan yang dihadapai oleh peserta.</t>
  </si>
  <si>
    <t>F3-7 Kegiatan ini dilakukan sesuai dengan kaidah metode ilmiah (dilakukan secara terstruktur dan sistematis).</t>
  </si>
  <si>
    <t>F4 Jika kegiatan ini diadakan kembali, seberapa besar minat responden untuk berpartisipasi</t>
  </si>
  <si>
    <t>F5 Persepsi kepuasan responden terhadap kegiatan ini secara keseluruhan.</t>
  </si>
  <si>
    <t>F2  Persepsi mengenai layanan yang diberikan oleh panitia kegiatan.</t>
  </si>
  <si>
    <t>F3 Persepsi Peserta Mengenai Hasil Kegiatan.</t>
  </si>
  <si>
    <t>Sangat tidak update</t>
  </si>
  <si>
    <t>Tidak update</t>
  </si>
  <si>
    <t>Cukup update</t>
  </si>
  <si>
    <t>Update</t>
  </si>
  <si>
    <t>Sangat update</t>
  </si>
  <si>
    <t>Sangat tidak setuju</t>
  </si>
  <si>
    <t>Tidak setuju</t>
  </si>
  <si>
    <t>Cukup setuju</t>
  </si>
  <si>
    <t>Setuju</t>
  </si>
  <si>
    <t>Sangat setuju</t>
  </si>
  <si>
    <t>Sangat tidak bagus</t>
  </si>
  <si>
    <t>Tidak bagus</t>
  </si>
  <si>
    <t>Cukup bagus</t>
  </si>
  <si>
    <t>Bagus</t>
  </si>
  <si>
    <t>Sangat tidak berminat</t>
  </si>
  <si>
    <t>Tidak berminat</t>
  </si>
  <si>
    <t>Cukup berminat</t>
  </si>
  <si>
    <t>Berminat</t>
  </si>
  <si>
    <t>Sangat berminat</t>
  </si>
  <si>
    <t>*setiap mitra minimal ada satu responden dari perwakilan mitra</t>
  </si>
  <si>
    <t xml:space="preserve">Diharapkan Dosen menginput jawaban kuesioner yang diisi oleh perwakilan dari Mitra pada ling berikut: </t>
  </si>
  <si>
    <t>UNIVERSITAS BINA SARANA INFORMATIKA</t>
  </si>
  <si>
    <t>https://docs.google.com/forms/d/e/1FAIpQLSdyrpA0uXQPh_kG9IPj541GEhlZfd14kaSCmWu-3MFF6eE7bQ/viewform?usp=header</t>
  </si>
  <si>
    <t>https://docs.google.com/forms/d/e/1FAIpQLSeSjixrSZlLkGl4SDjGISz1JSdEkaB0savSjnv_0xx12tSqAQ/viewform?usp=dialog</t>
  </si>
  <si>
    <t>*Harus login melalui email @bsi.ac.id</t>
  </si>
  <si>
    <t>[1="Sangat tidak puas"; 2="Tidak puas"; 3=:Cukup puas:; 4="Puas"; 5="Sangat puas"]</t>
  </si>
  <si>
    <t>[1="Sangat tidak berminat"; 2="Tidak berminat"; 3=:Cukup berminat:; 4="berminat"; 5="Sangat berminat"]</t>
  </si>
  <si>
    <t>[1="Sangat tidak setuju"; 2="Tidak setuju"; 3=:Cukup setuju:; 4="Setuju"; 5="Sangat setuju"]</t>
  </si>
  <si>
    <t>[1="Sangat tidak update"; 2="Tidak update"; 3=:Cukup update:; 4="Puas"; 5="Sangat update"]</t>
  </si>
  <si>
    <t>F1-2 Jumlah Responden Berdasarkan Jenis Kelamin</t>
  </si>
  <si>
    <t>F1-3 Jumlah Responden Berdasarkan Usia</t>
  </si>
  <si>
    <t>*Maksimal jumlah responden adalah 50</t>
  </si>
  <si>
    <t>F1-2 Distribusi frekuensi Responden Responden berdasarkan jenis kelamin</t>
  </si>
  <si>
    <t>F1-3 Distribusi frekuensi Responden Responden berdasarkan Usia</t>
  </si>
  <si>
    <t>F1-3 Distribusi frekuensi Responden Responden berdasarkan Jenis Kegitan</t>
  </si>
  <si>
    <t>F1.3 Jenis Kegiatan</t>
  </si>
  <si>
    <t>Pelatihan</t>
  </si>
  <si>
    <t>Workshop</t>
  </si>
  <si>
    <t>Lainnya</t>
  </si>
  <si>
    <t>F1-4 Distribusi frekuensi Responden Responden berdasarkan Jenis Kegitan</t>
  </si>
  <si>
    <t xml:space="preserve">12-20 Tahun </t>
  </si>
  <si>
    <t>1 = umur 12-20 Tahun    2 = umur 21-35 Tahun    3 = umur 36-50 Tahun    4 = umur &gt;50- Tahun</t>
  </si>
  <si>
    <t xml:space="preserve">21-35 Tahun  </t>
  </si>
  <si>
    <t xml:space="preserve">36-50 Tahun </t>
  </si>
  <si>
    <t xml:space="preserve">12- 20 Tahun </t>
  </si>
  <si>
    <t>Arina Selawati, M.Kom</t>
  </si>
  <si>
    <t>Informatika (S1)</t>
  </si>
  <si>
    <t>8 Maret 2026</t>
  </si>
  <si>
    <t xml:space="preserve">Pemanfaatan Artificial Intelligence (AI) Untuk Peningkatan Literasi Digital pada RT 03 RW 02 Rawa Mekar Jaya, Serpong, Tangerang Selatan
</t>
  </si>
  <si>
    <t>RT 03 RW 02 Rawa Mekar Jaya, Serpong, Tangerang Selatan</t>
  </si>
  <si>
    <t>Pengurus RT 03 RW 02 Rawa Mekar Jaya, Serpong, Tangerang Selatan</t>
  </si>
  <si>
    <t>Yulianti</t>
  </si>
  <si>
    <t>Tolong Adakan Kembali Kegiatan Pm Untuk Tahun Depan</t>
  </si>
  <si>
    <t>Dian</t>
  </si>
  <si>
    <t>Pmnya Menarik</t>
  </si>
  <si>
    <t>Mulyadi</t>
  </si>
  <si>
    <t xml:space="preserve">Ditambah Lagi Kegiatannya Mungkin Untuk Dalam 1 Tahun </t>
  </si>
  <si>
    <t>Zainul Rahman</t>
  </si>
  <si>
    <t>Sarana, Prasarana Sangat Baik Dan Kegiatan PM Ini Sangat Bermanfaat, Namun Kekurangannya Kurang Komitmen dalam Mulainnya Kegiatan/Waktu Kegiatan</t>
  </si>
  <si>
    <t>Jadianto</t>
  </si>
  <si>
    <t>Saran = Bisa ditingkatkan dan  Dilaksanakan Rutin Karena Berdampak Sangat Baik Buat Lingkungan Masyarakat</t>
  </si>
  <si>
    <t>RT Nur Alam</t>
  </si>
  <si>
    <t>Wartam</t>
  </si>
  <si>
    <t>Semoga Ditahun Berikutnya Akan Lebih Meningkat Lagi…!</t>
  </si>
  <si>
    <t>Awang</t>
  </si>
  <si>
    <t>Sarana Kegiatan Sangat Baik Untuk PM Ini, Semoga Kami Bisa Menjalankan Memanfaatkan Ilmunya</t>
  </si>
  <si>
    <t xml:space="preserve">Amat </t>
  </si>
  <si>
    <t>Kalau Bisa diadakan Setahun Pat Kali</t>
  </si>
  <si>
    <t xml:space="preserve">Jayadil </t>
  </si>
  <si>
    <t>Kalau Ada Acara Seperti Ini Boleh Diundang Kembali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</si>
</sst>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 * \:"/>
  </numFmts>
  <fonts count="2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20"/>
      <color theme="1"/>
      <name val="Cambria"/>
      <family val="1"/>
    </font>
    <font>
      <sz val="11"/>
      <color theme="1"/>
      <name val="Cambria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434343"/>
      <name val="Roboto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1"/>
      <name val="Cambria"/>
      <family val="1"/>
    </font>
    <font>
      <b/>
      <sz val="11"/>
      <color theme="1"/>
      <name val="Cambria"/>
      <family val="1"/>
    </font>
    <font>
      <u/>
      <sz val="11"/>
      <color theme="10"/>
      <name val="Aptos Narrow"/>
      <family val="2"/>
      <scheme val="minor"/>
    </font>
    <font>
      <b/>
      <sz val="16"/>
      <color theme="1"/>
      <name val="Cambria"/>
      <family val="1"/>
    </font>
    <font>
      <sz val="10"/>
      <color theme="1"/>
      <name val="Cambria"/>
      <family val="1"/>
    </font>
    <font>
      <sz val="11"/>
      <name val="Cambria"/>
      <family val="1"/>
    </font>
    <font>
      <b/>
      <sz val="10"/>
      <color theme="1"/>
      <name val="Cambria"/>
      <family val="1"/>
    </font>
    <font>
      <sz val="12"/>
      <color theme="1"/>
      <name val="Cambria"/>
      <family val="1"/>
    </font>
    <font>
      <u/>
      <sz val="12"/>
      <color theme="10"/>
      <name val="Cambria"/>
      <family val="1"/>
    </font>
    <font>
      <sz val="12"/>
      <name val="Cambria"/>
      <family val="1"/>
    </font>
    <font>
      <b/>
      <sz val="12"/>
      <color theme="1"/>
      <name val="Cambria"/>
      <family val="1"/>
    </font>
    <font>
      <b/>
      <sz val="18"/>
      <color theme="1"/>
      <name val="Cambria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BFBFBF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FBFBF"/>
      </patternFill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3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vertical="center"/>
    </xf>
    <xf numFmtId="0" fontId="5" fillId="4" borderId="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164" fontId="8" fillId="0" borderId="0" xfId="0" applyNumberFormat="1" applyFont="1" applyAlignment="1">
      <alignment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3" fillId="0" borderId="9" xfId="0" applyFont="1" applyBorder="1" applyAlignment="1">
      <alignment horizontal="left" vertical="center"/>
    </xf>
    <xf numFmtId="9" fontId="3" fillId="0" borderId="2" xfId="1" applyFont="1" applyBorder="1" applyAlignment="1">
      <alignment vertical="center"/>
    </xf>
    <xf numFmtId="9" fontId="3" fillId="0" borderId="2" xfId="0" applyNumberFormat="1" applyFont="1" applyBorder="1" applyAlignment="1">
      <alignment vertical="center"/>
    </xf>
    <xf numFmtId="0" fontId="10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10" fillId="0" borderId="12" xfId="0" applyFont="1" applyBorder="1" applyAlignment="1">
      <alignment horizontal="left" vertical="center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12" xfId="0" applyFont="1" applyBorder="1" applyAlignment="1">
      <alignment vertical="top" wrapText="1"/>
    </xf>
    <xf numFmtId="0" fontId="15" fillId="5" borderId="16" xfId="0" applyFont="1" applyFill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13" fillId="0" borderId="16" xfId="0" applyFont="1" applyBorder="1" applyAlignment="1">
      <alignment horizontal="center" vertical="center" wrapText="1"/>
    </xf>
    <xf numFmtId="9" fontId="13" fillId="0" borderId="16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wrapText="1"/>
    </xf>
    <xf numFmtId="0" fontId="16" fillId="6" borderId="15" xfId="0" applyFont="1" applyFill="1" applyBorder="1"/>
    <xf numFmtId="9" fontId="16" fillId="0" borderId="0" xfId="0" applyNumberFormat="1" applyFont="1" applyAlignment="1">
      <alignment horizontal="center" vertical="center" wrapText="1"/>
    </xf>
    <xf numFmtId="0" fontId="16" fillId="6" borderId="0" xfId="0" applyFont="1" applyFill="1" applyAlignment="1">
      <alignment horizontal="center"/>
    </xf>
    <xf numFmtId="0" fontId="16" fillId="6" borderId="0" xfId="0" applyFont="1" applyFill="1"/>
    <xf numFmtId="0" fontId="16" fillId="5" borderId="16" xfId="0" applyFont="1" applyFill="1" applyBorder="1" applyAlignment="1">
      <alignment horizontal="center" vertical="center" wrapText="1"/>
    </xf>
    <xf numFmtId="0" fontId="16" fillId="6" borderId="0" xfId="0" applyFont="1" applyFill="1" applyAlignment="1">
      <alignment wrapText="1"/>
    </xf>
    <xf numFmtId="0" fontId="16" fillId="7" borderId="0" xfId="0" applyFont="1" applyFill="1" applyAlignment="1">
      <alignment horizontal="center" vertical="center" wrapText="1"/>
    </xf>
    <xf numFmtId="0" fontId="16" fillId="0" borderId="16" xfId="0" applyFont="1" applyBorder="1" applyAlignment="1">
      <alignment horizontal="center" vertical="center"/>
    </xf>
    <xf numFmtId="0" fontId="16" fillId="0" borderId="16" xfId="0" applyFont="1" applyBorder="1" applyAlignment="1">
      <alignment vertical="center"/>
    </xf>
    <xf numFmtId="0" fontId="16" fillId="0" borderId="16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6" borderId="0" xfId="0" applyFont="1" applyFill="1" applyAlignment="1">
      <alignment horizontal="left"/>
    </xf>
    <xf numFmtId="0" fontId="16" fillId="0" borderId="0" xfId="0" applyFont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/>
    </xf>
    <xf numFmtId="0" fontId="16" fillId="0" borderId="2" xfId="0" applyFont="1" applyBorder="1" applyAlignment="1">
      <alignment horizontal="left" vertical="center"/>
    </xf>
    <xf numFmtId="2" fontId="16" fillId="0" borderId="0" xfId="0" applyNumberFormat="1" applyFont="1"/>
    <xf numFmtId="0" fontId="16" fillId="6" borderId="0" xfId="0" applyFont="1" applyFill="1" applyAlignment="1">
      <alignment horizontal="center" vertical="center" wrapText="1"/>
    </xf>
    <xf numFmtId="2" fontId="16" fillId="0" borderId="2" xfId="0" applyNumberFormat="1" applyFont="1" applyBorder="1" applyAlignment="1">
      <alignment horizontal="center" vertical="center" wrapText="1"/>
    </xf>
    <xf numFmtId="2" fontId="16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19" fillId="6" borderId="15" xfId="0" applyFont="1" applyFill="1" applyBorder="1" applyAlignment="1">
      <alignment horizontal="left"/>
    </xf>
    <xf numFmtId="0" fontId="3" fillId="0" borderId="0" xfId="0" applyFont="1" applyAlignment="1">
      <alignment horizontal="left" vertical="top"/>
    </xf>
    <xf numFmtId="0" fontId="11" fillId="0" borderId="0" xfId="2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4" fillId="0" borderId="15" xfId="0" applyFont="1" applyBorder="1"/>
    <xf numFmtId="0" fontId="13" fillId="0" borderId="0" xfId="0" applyFont="1" applyAlignment="1">
      <alignment horizontal="center" vertical="center" wrapText="1"/>
    </xf>
    <xf numFmtId="0" fontId="14" fillId="0" borderId="0" xfId="0" applyFont="1"/>
    <xf numFmtId="9" fontId="13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3" fillId="0" borderId="15" xfId="0" applyFont="1" applyBorder="1" applyAlignment="1">
      <alignment vertical="center"/>
    </xf>
    <xf numFmtId="0" fontId="3" fillId="0" borderId="12" xfId="0" applyFont="1" applyBorder="1" applyAlignment="1" applyProtection="1">
      <alignment horizontal="left" vertical="center"/>
      <protection locked="0"/>
    </xf>
    <xf numFmtId="0" fontId="3" fillId="0" borderId="13" xfId="0" applyFont="1" applyBorder="1" applyAlignment="1" applyProtection="1">
      <alignment horizontal="left" vertical="center"/>
      <protection locked="0"/>
    </xf>
    <xf numFmtId="0" fontId="2" fillId="0" borderId="1" xfId="0" applyFont="1" applyBorder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7" xfId="0" applyFont="1" applyBorder="1" applyAlignment="1" applyProtection="1">
      <alignment horizontal="left" vertical="center"/>
      <protection locked="0"/>
    </xf>
    <xf numFmtId="0" fontId="3" fillId="0" borderId="8" xfId="0" applyFont="1" applyBorder="1" applyAlignment="1" applyProtection="1">
      <alignment horizontal="left" vertical="center"/>
      <protection locked="0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10" xfId="0" applyFont="1" applyBorder="1" applyAlignment="1" applyProtection="1">
      <alignment horizontal="left" vertical="center"/>
      <protection locked="0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4" xfId="0" applyFont="1" applyBorder="1" applyAlignment="1" applyProtection="1">
      <alignment horizontal="left" vertical="center"/>
      <protection locked="0"/>
    </xf>
    <xf numFmtId="0" fontId="3" fillId="0" borderId="5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center" vertical="top" wrapText="1"/>
    </xf>
    <xf numFmtId="0" fontId="12" fillId="0" borderId="1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center" wrapText="1"/>
    </xf>
    <xf numFmtId="0" fontId="14" fillId="0" borderId="18" xfId="0" applyFont="1" applyBorder="1"/>
    <xf numFmtId="0" fontId="10" fillId="0" borderId="0" xfId="0" applyFont="1" applyAlignment="1">
      <alignment horizontal="left" vertical="center"/>
    </xf>
    <xf numFmtId="0" fontId="3" fillId="0" borderId="12" xfId="0" applyFont="1" applyBorder="1" applyAlignment="1">
      <alignment vertical="top" wrapText="1"/>
    </xf>
    <xf numFmtId="0" fontId="3" fillId="0" borderId="15" xfId="0" applyFont="1" applyBorder="1" applyAlignment="1">
      <alignment horizontal="center" vertical="center" wrapText="1"/>
    </xf>
    <xf numFmtId="0" fontId="14" fillId="0" borderId="15" xfId="0" applyFont="1" applyBorder="1"/>
    <xf numFmtId="0" fontId="12" fillId="0" borderId="0" xfId="0" applyFont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9" fillId="2" borderId="0" xfId="0" applyFont="1" applyFill="1" applyAlignment="1">
      <alignment horizontal="left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horizontal="center"/>
    </xf>
    <xf numFmtId="0" fontId="11" fillId="0" borderId="0" xfId="2" applyAlignment="1" applyProtection="1">
      <alignment horizontal="left" wrapText="1"/>
    </xf>
    <xf numFmtId="0" fontId="17" fillId="0" borderId="0" xfId="2" applyFont="1" applyAlignment="1" applyProtection="1">
      <alignment horizontal="left" wrapText="1"/>
    </xf>
    <xf numFmtId="0" fontId="20" fillId="0" borderId="1" xfId="0" applyFont="1" applyBorder="1" applyAlignment="1">
      <alignment horizontal="center"/>
    </xf>
    <xf numFmtId="0" fontId="16" fillId="0" borderId="17" xfId="0" applyFont="1" applyBorder="1" applyAlignment="1">
      <alignment horizontal="center" vertical="center" wrapText="1"/>
    </xf>
    <xf numFmtId="0" fontId="18" fillId="0" borderId="18" xfId="0" applyFont="1" applyBorder="1"/>
    <xf numFmtId="0" fontId="16" fillId="0" borderId="18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3" fillId="0" borderId="0" xfId="0" applyFont="1" applyAlignment="1" applyProtection="1">
      <alignment horizontal="left" vertical="center" wrapText="1"/>
      <protection locked="0"/>
    </xf>
  </cellXfs>
  <cellStyles count="3">
    <cellStyle name="Hyperlink" xfId="2" builtinId="8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e/1FAIpQLSdyrpA0uXQPh_kG9IPj541GEhlZfd14kaSCmWu-3MFF6eE7bQ/viewform?usp=header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forms/d/e/1FAIpQLSeSjixrSZlLkGl4SDjGISz1JSdEkaB0savSjnv_0xx12tSqAQ/viewform?usp=dial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showGridLines="0" tabSelected="1" zoomScale="115" zoomScaleNormal="115" workbookViewId="0">
      <selection activeCell="D37" sqref="D37"/>
    </sheetView>
  </sheetViews>
  <sheetFormatPr defaultColWidth="9.125" defaultRowHeight="14.25"/>
  <cols>
    <col min="1" max="1" width="5.25" style="2" customWidth="1"/>
    <col min="2" max="2" width="16.25" style="2" customWidth="1"/>
    <col min="3" max="3" width="2" style="2" customWidth="1"/>
    <col min="4" max="4" width="12.375" style="2" bestFit="1" customWidth="1"/>
    <col min="5" max="5" width="30.75" style="2" customWidth="1"/>
    <col min="6" max="6" width="36" style="2" customWidth="1"/>
    <col min="7" max="16384" width="9.125" style="2"/>
  </cols>
  <sheetData>
    <row r="1" spans="1:6" ht="26.25" thickBot="1">
      <c r="A1" s="87" t="s">
        <v>0</v>
      </c>
      <c r="B1" s="87"/>
      <c r="C1" s="87"/>
      <c r="D1" s="87"/>
      <c r="E1" s="87"/>
      <c r="F1" s="87"/>
    </row>
    <row r="2" spans="1:6" ht="15" thickTop="1">
      <c r="A2" s="95"/>
      <c r="B2" s="95"/>
      <c r="C2" s="95"/>
      <c r="D2" s="95"/>
      <c r="E2" s="95"/>
      <c r="F2" s="95"/>
    </row>
    <row r="3" spans="1:6" ht="18">
      <c r="A3" s="88" t="s">
        <v>1</v>
      </c>
      <c r="B3" s="88"/>
      <c r="C3" s="88"/>
      <c r="D3" s="88"/>
      <c r="E3" s="88"/>
      <c r="F3" s="88"/>
    </row>
    <row r="4" spans="1:6">
      <c r="A4" s="89" t="s">
        <v>9</v>
      </c>
      <c r="B4" s="90"/>
      <c r="C4" s="7" t="s">
        <v>10</v>
      </c>
      <c r="D4" s="102" t="s">
        <v>145</v>
      </c>
      <c r="E4" s="102"/>
      <c r="F4" s="103"/>
    </row>
    <row r="5" spans="1:6">
      <c r="A5" s="95"/>
      <c r="B5" s="95"/>
      <c r="C5" s="95"/>
      <c r="D5" s="95"/>
      <c r="E5" s="95"/>
      <c r="F5" s="95"/>
    </row>
    <row r="6" spans="1:6" ht="18">
      <c r="A6" s="88" t="s">
        <v>2</v>
      </c>
      <c r="B6" s="88"/>
      <c r="C6" s="88"/>
      <c r="D6" s="88"/>
      <c r="E6" s="88"/>
      <c r="F6" s="88"/>
    </row>
    <row r="7" spans="1:6">
      <c r="A7" s="100" t="s">
        <v>4</v>
      </c>
      <c r="B7" s="101"/>
      <c r="C7" s="8" t="s">
        <v>10</v>
      </c>
      <c r="D7" s="91" t="s">
        <v>169</v>
      </c>
      <c r="E7" s="91"/>
      <c r="F7" s="92"/>
    </row>
    <row r="8" spans="1:6">
      <c r="A8" s="9" t="s">
        <v>3</v>
      </c>
      <c r="C8" s="3" t="s">
        <v>10</v>
      </c>
      <c r="D8" s="98">
        <v>202110267</v>
      </c>
      <c r="E8" s="98"/>
      <c r="F8" s="99"/>
    </row>
    <row r="9" spans="1:6">
      <c r="A9" s="9" t="s">
        <v>5</v>
      </c>
      <c r="C9" s="3" t="s">
        <v>10</v>
      </c>
      <c r="D9" s="98">
        <v>302079501</v>
      </c>
      <c r="E9" s="98"/>
      <c r="F9" s="99"/>
    </row>
    <row r="10" spans="1:6">
      <c r="A10" s="10" t="s">
        <v>6</v>
      </c>
      <c r="B10" s="11"/>
      <c r="C10" s="12" t="s">
        <v>10</v>
      </c>
      <c r="D10" s="85" t="s">
        <v>170</v>
      </c>
      <c r="E10" s="85"/>
      <c r="F10" s="86"/>
    </row>
    <row r="11" spans="1:6">
      <c r="A11" s="95"/>
      <c r="B11" s="95"/>
      <c r="C11" s="95"/>
      <c r="D11" s="95"/>
      <c r="E11" s="95"/>
      <c r="F11" s="95"/>
    </row>
    <row r="12" spans="1:6" ht="18">
      <c r="A12" s="88" t="s">
        <v>11</v>
      </c>
      <c r="B12" s="88"/>
      <c r="C12" s="88"/>
      <c r="D12" s="88"/>
      <c r="E12" s="88"/>
      <c r="F12" s="88"/>
    </row>
    <row r="13" spans="1:6">
      <c r="A13" s="100" t="s">
        <v>50</v>
      </c>
      <c r="B13" s="101"/>
      <c r="C13" s="8" t="s">
        <v>10</v>
      </c>
      <c r="D13" s="91" t="s">
        <v>171</v>
      </c>
      <c r="E13" s="91"/>
      <c r="F13" s="92"/>
    </row>
    <row r="14" spans="1:6">
      <c r="A14" s="96" t="s">
        <v>7</v>
      </c>
      <c r="B14" s="97"/>
      <c r="C14" s="3" t="s">
        <v>10</v>
      </c>
      <c r="D14" s="132" t="s">
        <v>172</v>
      </c>
      <c r="E14" s="98"/>
      <c r="F14" s="99"/>
    </row>
    <row r="15" spans="1:6" ht="14.25" customHeight="1">
      <c r="A15" s="96" t="s">
        <v>8</v>
      </c>
      <c r="B15" s="97"/>
      <c r="C15" s="3" t="s">
        <v>10</v>
      </c>
      <c r="D15" s="98" t="s">
        <v>173</v>
      </c>
      <c r="E15" s="98"/>
      <c r="F15" s="99"/>
    </row>
    <row r="16" spans="1:6">
      <c r="A16" s="30" t="s">
        <v>79</v>
      </c>
      <c r="B16" s="4"/>
      <c r="C16" s="3" t="s">
        <v>10</v>
      </c>
      <c r="D16" s="34" t="s">
        <v>174</v>
      </c>
      <c r="E16" s="34"/>
      <c r="F16" s="35"/>
    </row>
    <row r="17" spans="1:6">
      <c r="A17" s="93" t="s">
        <v>81</v>
      </c>
      <c r="B17" s="94"/>
      <c r="C17" s="12" t="s">
        <v>10</v>
      </c>
      <c r="D17" s="85">
        <v>10</v>
      </c>
      <c r="E17" s="85"/>
      <c r="F17" s="86"/>
    </row>
    <row r="18" spans="1:6">
      <c r="A18" s="2" t="s">
        <v>80</v>
      </c>
    </row>
  </sheetData>
  <sheetProtection algorithmName="SHA-512" hashValue="GN/rBRLM96CaItSbz47ioBtXe/aJvkhsqH/wORy1U37rFhWuCASh9HbaHezH46ulp7R452ceJRpkRKVLuj9lkg==" saltValue="JutVYTfYct961olUb+UfLA==" spinCount="100000" sheet="1" objects="1" scenarios="1"/>
  <mergeCells count="22">
    <mergeCell ref="A17:B17"/>
    <mergeCell ref="A5:F5"/>
    <mergeCell ref="A2:F2"/>
    <mergeCell ref="A11:F11"/>
    <mergeCell ref="A15:B15"/>
    <mergeCell ref="D15:F15"/>
    <mergeCell ref="A14:B14"/>
    <mergeCell ref="D14:F14"/>
    <mergeCell ref="A7:B7"/>
    <mergeCell ref="D4:F4"/>
    <mergeCell ref="A13:B13"/>
    <mergeCell ref="D17:F17"/>
    <mergeCell ref="D13:F13"/>
    <mergeCell ref="A12:F12"/>
    <mergeCell ref="D8:F8"/>
    <mergeCell ref="D9:F9"/>
    <mergeCell ref="D10:F10"/>
    <mergeCell ref="A1:F1"/>
    <mergeCell ref="A3:F3"/>
    <mergeCell ref="A6:F6"/>
    <mergeCell ref="A4:B4"/>
    <mergeCell ref="D7:F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workbookViewId="0">
      <selection activeCell="C18" sqref="C18"/>
    </sheetView>
  </sheetViews>
  <sheetFormatPr defaultRowHeight="14.25"/>
  <cols>
    <col min="1" max="1" width="6.75" bestFit="1" customWidth="1"/>
    <col min="2" max="2" width="18.375" bestFit="1" customWidth="1"/>
    <col min="3" max="3" width="9.125" bestFit="1" customWidth="1"/>
    <col min="4" max="4" width="8.25" bestFit="1" customWidth="1"/>
    <col min="5" max="5" width="9.125" customWidth="1"/>
    <col min="6" max="20" width="4.75" customWidth="1"/>
    <col min="21" max="21" width="118.125" bestFit="1" customWidth="1"/>
  </cols>
  <sheetData>
    <row r="1" spans="1:21" ht="25.5">
      <c r="A1" s="13" t="s">
        <v>13</v>
      </c>
      <c r="B1" s="13" t="s">
        <v>14</v>
      </c>
      <c r="C1" s="13" t="s">
        <v>15</v>
      </c>
      <c r="D1" s="13" t="s">
        <v>16</v>
      </c>
      <c r="E1" s="13" t="s">
        <v>159</v>
      </c>
      <c r="F1" s="13" t="s">
        <v>17</v>
      </c>
      <c r="G1" s="13" t="s">
        <v>18</v>
      </c>
      <c r="H1" s="13" t="s">
        <v>19</v>
      </c>
      <c r="I1" s="13" t="s">
        <v>20</v>
      </c>
      <c r="J1" s="13" t="s">
        <v>21</v>
      </c>
      <c r="K1" s="13" t="s">
        <v>22</v>
      </c>
      <c r="L1" s="13" t="s">
        <v>23</v>
      </c>
      <c r="M1" s="13" t="s">
        <v>24</v>
      </c>
      <c r="N1" s="13" t="s">
        <v>25</v>
      </c>
      <c r="O1" s="13" t="s">
        <v>26</v>
      </c>
      <c r="P1" s="13" t="s">
        <v>27</v>
      </c>
      <c r="Q1" s="13" t="s">
        <v>28</v>
      </c>
      <c r="R1" s="13" t="s">
        <v>29</v>
      </c>
      <c r="S1" s="13" t="s">
        <v>30</v>
      </c>
      <c r="T1" s="13" t="s">
        <v>31</v>
      </c>
      <c r="U1" s="13" t="s">
        <v>32</v>
      </c>
    </row>
    <row r="2" spans="1:21">
      <c r="A2" s="14">
        <v>1</v>
      </c>
      <c r="B2" s="15" t="s">
        <v>175</v>
      </c>
      <c r="C2" s="16">
        <v>2</v>
      </c>
      <c r="D2" s="16">
        <v>3</v>
      </c>
      <c r="E2" s="16">
        <v>1</v>
      </c>
      <c r="F2" s="16">
        <v>4</v>
      </c>
      <c r="G2" s="16">
        <v>4</v>
      </c>
      <c r="H2" s="16">
        <v>4</v>
      </c>
      <c r="I2" s="16">
        <v>4</v>
      </c>
      <c r="J2" s="16">
        <v>4</v>
      </c>
      <c r="K2" s="16">
        <v>4</v>
      </c>
      <c r="L2" s="16">
        <v>5</v>
      </c>
      <c r="M2" s="16">
        <v>5</v>
      </c>
      <c r="N2" s="16">
        <v>5</v>
      </c>
      <c r="O2" s="16">
        <v>4</v>
      </c>
      <c r="P2" s="16">
        <v>4</v>
      </c>
      <c r="Q2" s="16">
        <v>4</v>
      </c>
      <c r="R2" s="16">
        <v>5</v>
      </c>
      <c r="S2" s="16">
        <v>5</v>
      </c>
      <c r="T2" s="16">
        <v>5</v>
      </c>
      <c r="U2" s="17" t="s">
        <v>176</v>
      </c>
    </row>
    <row r="3" spans="1:21">
      <c r="A3" s="18">
        <v>2</v>
      </c>
      <c r="B3" s="19" t="s">
        <v>177</v>
      </c>
      <c r="C3" s="20">
        <v>2</v>
      </c>
      <c r="D3" s="20">
        <v>2</v>
      </c>
      <c r="E3" s="20">
        <v>1</v>
      </c>
      <c r="F3" s="20">
        <v>4</v>
      </c>
      <c r="G3" s="20">
        <v>5</v>
      </c>
      <c r="H3" s="20">
        <v>5</v>
      </c>
      <c r="I3" s="20">
        <v>5</v>
      </c>
      <c r="J3" s="20">
        <v>5</v>
      </c>
      <c r="K3" s="20">
        <v>4</v>
      </c>
      <c r="L3" s="20">
        <v>4</v>
      </c>
      <c r="M3" s="20">
        <v>4</v>
      </c>
      <c r="N3" s="20">
        <v>5</v>
      </c>
      <c r="O3" s="20">
        <v>4</v>
      </c>
      <c r="P3" s="20">
        <v>4</v>
      </c>
      <c r="Q3" s="20">
        <v>4</v>
      </c>
      <c r="R3" s="20">
        <v>4</v>
      </c>
      <c r="S3" s="20">
        <v>5</v>
      </c>
      <c r="T3" s="20">
        <v>5</v>
      </c>
      <c r="U3" s="21" t="s">
        <v>178</v>
      </c>
    </row>
    <row r="4" spans="1:21">
      <c r="A4" s="14">
        <v>3</v>
      </c>
      <c r="B4" s="15" t="s">
        <v>179</v>
      </c>
      <c r="C4" s="16">
        <v>1</v>
      </c>
      <c r="D4" s="16">
        <v>3</v>
      </c>
      <c r="E4" s="16">
        <v>1</v>
      </c>
      <c r="F4" s="16">
        <v>5</v>
      </c>
      <c r="G4" s="16">
        <v>5</v>
      </c>
      <c r="H4" s="16">
        <v>5</v>
      </c>
      <c r="I4" s="16">
        <v>5</v>
      </c>
      <c r="J4" s="16">
        <v>5</v>
      </c>
      <c r="K4" s="16">
        <v>5</v>
      </c>
      <c r="L4" s="16">
        <v>5</v>
      </c>
      <c r="M4" s="16">
        <v>5</v>
      </c>
      <c r="N4" s="16">
        <v>5</v>
      </c>
      <c r="O4" s="16">
        <v>5</v>
      </c>
      <c r="P4" s="16">
        <v>5</v>
      </c>
      <c r="Q4" s="16">
        <v>5</v>
      </c>
      <c r="R4" s="16">
        <v>5</v>
      </c>
      <c r="S4" s="16">
        <v>5</v>
      </c>
      <c r="T4" s="16">
        <v>5</v>
      </c>
      <c r="U4" s="17" t="s">
        <v>180</v>
      </c>
    </row>
    <row r="5" spans="1:21">
      <c r="A5" s="18">
        <v>4</v>
      </c>
      <c r="B5" s="19" t="s">
        <v>181</v>
      </c>
      <c r="C5" s="20">
        <v>1</v>
      </c>
      <c r="D5" s="20">
        <v>2</v>
      </c>
      <c r="E5" s="20">
        <v>1</v>
      </c>
      <c r="F5" s="20">
        <v>5</v>
      </c>
      <c r="G5" s="20">
        <v>4</v>
      </c>
      <c r="H5" s="20">
        <v>4</v>
      </c>
      <c r="I5" s="20">
        <v>4</v>
      </c>
      <c r="J5" s="20">
        <v>4</v>
      </c>
      <c r="K5" s="20">
        <v>4</v>
      </c>
      <c r="L5" s="20">
        <v>4</v>
      </c>
      <c r="M5" s="20">
        <v>4</v>
      </c>
      <c r="N5" s="20">
        <v>3</v>
      </c>
      <c r="O5" s="20">
        <v>4</v>
      </c>
      <c r="P5" s="20">
        <v>4</v>
      </c>
      <c r="Q5" s="20">
        <v>4</v>
      </c>
      <c r="R5" s="20">
        <v>4</v>
      </c>
      <c r="S5" s="20">
        <v>5</v>
      </c>
      <c r="T5" s="20">
        <v>4</v>
      </c>
      <c r="U5" s="21" t="s">
        <v>182</v>
      </c>
    </row>
    <row r="6" spans="1:21">
      <c r="A6" s="14">
        <v>5</v>
      </c>
      <c r="B6" s="15" t="s">
        <v>183</v>
      </c>
      <c r="C6" s="16">
        <v>1</v>
      </c>
      <c r="D6" s="16">
        <v>3</v>
      </c>
      <c r="E6" s="16">
        <v>1</v>
      </c>
      <c r="F6" s="16">
        <v>4</v>
      </c>
      <c r="G6" s="16">
        <v>4</v>
      </c>
      <c r="H6" s="16">
        <v>4</v>
      </c>
      <c r="I6" s="16">
        <v>4</v>
      </c>
      <c r="J6" s="16">
        <v>5</v>
      </c>
      <c r="K6" s="16">
        <v>4</v>
      </c>
      <c r="L6" s="16">
        <v>5</v>
      </c>
      <c r="M6" s="16">
        <v>5</v>
      </c>
      <c r="N6" s="16">
        <v>5</v>
      </c>
      <c r="O6" s="16">
        <v>5</v>
      </c>
      <c r="P6" s="16">
        <v>4</v>
      </c>
      <c r="Q6" s="16">
        <v>5</v>
      </c>
      <c r="R6" s="16">
        <v>4</v>
      </c>
      <c r="S6" s="16">
        <v>5</v>
      </c>
      <c r="T6" s="16">
        <v>5</v>
      </c>
      <c r="U6" s="17" t="s">
        <v>184</v>
      </c>
    </row>
    <row r="7" spans="1:21">
      <c r="A7" s="18">
        <v>6</v>
      </c>
      <c r="B7" s="19" t="s">
        <v>185</v>
      </c>
      <c r="C7" s="20">
        <v>1</v>
      </c>
      <c r="D7" s="20">
        <v>4</v>
      </c>
      <c r="E7" s="20">
        <v>1</v>
      </c>
      <c r="F7" s="20">
        <v>4</v>
      </c>
      <c r="G7" s="20">
        <v>3</v>
      </c>
      <c r="H7" s="20">
        <v>5</v>
      </c>
      <c r="I7" s="20">
        <v>3</v>
      </c>
      <c r="J7" s="20">
        <v>5</v>
      </c>
      <c r="K7" s="20">
        <v>4</v>
      </c>
      <c r="L7" s="20">
        <v>4</v>
      </c>
      <c r="M7" s="20">
        <v>4</v>
      </c>
      <c r="N7" s="20">
        <v>5</v>
      </c>
      <c r="O7" s="20">
        <v>4</v>
      </c>
      <c r="P7" s="20">
        <v>4</v>
      </c>
      <c r="Q7" s="20">
        <v>5</v>
      </c>
      <c r="R7" s="20">
        <v>4</v>
      </c>
      <c r="S7" s="20">
        <v>5</v>
      </c>
      <c r="T7" s="20">
        <v>5</v>
      </c>
      <c r="U7" s="21"/>
    </row>
    <row r="8" spans="1:21">
      <c r="A8" s="14">
        <v>7</v>
      </c>
      <c r="B8" s="15" t="s">
        <v>186</v>
      </c>
      <c r="C8" s="16">
        <v>1</v>
      </c>
      <c r="D8" s="16">
        <v>3</v>
      </c>
      <c r="E8" s="16">
        <v>1</v>
      </c>
      <c r="F8" s="16">
        <v>5</v>
      </c>
      <c r="G8" s="16">
        <v>5</v>
      </c>
      <c r="H8" s="16">
        <v>5</v>
      </c>
      <c r="I8" s="16">
        <v>5</v>
      </c>
      <c r="J8" s="16">
        <v>5</v>
      </c>
      <c r="K8" s="16">
        <v>5</v>
      </c>
      <c r="L8" s="16">
        <v>5</v>
      </c>
      <c r="M8" s="16">
        <v>5</v>
      </c>
      <c r="N8" s="16">
        <v>5</v>
      </c>
      <c r="O8" s="16">
        <v>5</v>
      </c>
      <c r="P8" s="16">
        <v>5</v>
      </c>
      <c r="Q8" s="16">
        <v>5</v>
      </c>
      <c r="R8" s="16">
        <v>5</v>
      </c>
      <c r="S8" s="16">
        <v>5</v>
      </c>
      <c r="T8" s="16">
        <v>5</v>
      </c>
      <c r="U8" s="17" t="s">
        <v>187</v>
      </c>
    </row>
    <row r="9" spans="1:21">
      <c r="A9" s="18">
        <v>8</v>
      </c>
      <c r="B9" s="19" t="s">
        <v>188</v>
      </c>
      <c r="C9" s="20">
        <v>1</v>
      </c>
      <c r="D9" s="20">
        <v>1</v>
      </c>
      <c r="E9" s="20">
        <v>1</v>
      </c>
      <c r="F9" s="20">
        <v>4</v>
      </c>
      <c r="G9" s="20">
        <v>5</v>
      </c>
      <c r="H9" s="20">
        <v>4</v>
      </c>
      <c r="I9" s="20">
        <v>4</v>
      </c>
      <c r="J9" s="20">
        <v>4</v>
      </c>
      <c r="K9" s="20">
        <v>4</v>
      </c>
      <c r="L9" s="20">
        <v>5</v>
      </c>
      <c r="M9" s="20">
        <v>5</v>
      </c>
      <c r="N9" s="20">
        <v>5</v>
      </c>
      <c r="O9" s="20">
        <v>5</v>
      </c>
      <c r="P9" s="20">
        <v>4</v>
      </c>
      <c r="Q9" s="20">
        <v>3</v>
      </c>
      <c r="R9" s="20">
        <v>4</v>
      </c>
      <c r="S9" s="20">
        <v>5</v>
      </c>
      <c r="T9" s="20">
        <v>5</v>
      </c>
      <c r="U9" s="21" t="s">
        <v>189</v>
      </c>
    </row>
    <row r="10" spans="1:21">
      <c r="A10" s="14">
        <v>9</v>
      </c>
      <c r="B10" s="15" t="s">
        <v>190</v>
      </c>
      <c r="C10" s="16">
        <v>1</v>
      </c>
      <c r="D10" s="16">
        <v>4</v>
      </c>
      <c r="E10" s="16">
        <v>1</v>
      </c>
      <c r="F10" s="16">
        <v>5</v>
      </c>
      <c r="G10" s="16">
        <v>5</v>
      </c>
      <c r="H10" s="16">
        <v>5</v>
      </c>
      <c r="I10" s="16">
        <v>5</v>
      </c>
      <c r="J10" s="16">
        <v>5</v>
      </c>
      <c r="K10" s="16">
        <v>5</v>
      </c>
      <c r="L10" s="16">
        <v>5</v>
      </c>
      <c r="M10" s="16">
        <v>5</v>
      </c>
      <c r="N10" s="16">
        <v>5</v>
      </c>
      <c r="O10" s="16">
        <v>5</v>
      </c>
      <c r="P10" s="16">
        <v>5</v>
      </c>
      <c r="Q10" s="16">
        <v>5</v>
      </c>
      <c r="R10" s="16">
        <v>5</v>
      </c>
      <c r="S10" s="16">
        <v>5</v>
      </c>
      <c r="T10" s="16">
        <v>5</v>
      </c>
      <c r="U10" s="17" t="s">
        <v>191</v>
      </c>
    </row>
    <row r="11" spans="1:21">
      <c r="A11" s="18">
        <v>10</v>
      </c>
      <c r="B11" s="19" t="s">
        <v>192</v>
      </c>
      <c r="C11" s="20">
        <v>1</v>
      </c>
      <c r="D11" s="20">
        <v>4</v>
      </c>
      <c r="E11" s="20">
        <v>1</v>
      </c>
      <c r="F11" s="20">
        <v>5</v>
      </c>
      <c r="G11" s="20">
        <v>5</v>
      </c>
      <c r="H11" s="20">
        <v>5</v>
      </c>
      <c r="I11" s="20">
        <v>5</v>
      </c>
      <c r="J11" s="20">
        <v>5</v>
      </c>
      <c r="K11" s="20">
        <v>5</v>
      </c>
      <c r="L11" s="20">
        <v>5</v>
      </c>
      <c r="M11" s="20">
        <v>5</v>
      </c>
      <c r="N11" s="20">
        <v>1</v>
      </c>
      <c r="O11" s="20">
        <v>1</v>
      </c>
      <c r="P11" s="20">
        <v>5</v>
      </c>
      <c r="Q11" s="20">
        <v>5</v>
      </c>
      <c r="R11" s="20">
        <v>5</v>
      </c>
      <c r="S11" s="20">
        <v>5</v>
      </c>
      <c r="T11" s="20">
        <v>5</v>
      </c>
      <c r="U11" s="21" t="s">
        <v>193</v>
      </c>
    </row>
    <row r="13" spans="1:21">
      <c r="A13" t="s">
        <v>155</v>
      </c>
    </row>
    <row r="53" ht="15"/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"/>
  <sheetViews>
    <sheetView showGridLines="0" topLeftCell="A81" zoomScale="115" zoomScaleNormal="115" workbookViewId="0">
      <selection activeCell="B23" sqref="B23"/>
    </sheetView>
  </sheetViews>
  <sheetFormatPr defaultColWidth="9.125" defaultRowHeight="14.25"/>
  <cols>
    <col min="1" max="1" width="5.625" style="2" customWidth="1"/>
    <col min="2" max="2" width="23.875" style="2" customWidth="1"/>
    <col min="3" max="3" width="5.625" style="2" bestFit="1" customWidth="1"/>
    <col min="4" max="4" width="8" style="2" bestFit="1" customWidth="1"/>
    <col min="5" max="5" width="3.75" style="2" customWidth="1"/>
    <col min="6" max="6" width="5.875" style="2" customWidth="1"/>
    <col min="7" max="7" width="19.625" style="2" bestFit="1" customWidth="1"/>
    <col min="8" max="8" width="5.125" style="2" bestFit="1" customWidth="1"/>
    <col min="9" max="9" width="8" style="2" bestFit="1" customWidth="1"/>
    <col min="10" max="16384" width="9.125" style="2"/>
  </cols>
  <sheetData>
    <row r="1" spans="1:9" ht="20.25">
      <c r="A1" s="114" t="s">
        <v>77</v>
      </c>
      <c r="B1" s="114"/>
      <c r="C1" s="114"/>
      <c r="D1" s="114"/>
      <c r="E1" s="114"/>
      <c r="F1" s="114"/>
      <c r="G1" s="114"/>
      <c r="H1" s="114"/>
      <c r="I1" s="114"/>
    </row>
    <row r="2" spans="1:9" ht="20.25">
      <c r="A2" s="114" t="s">
        <v>78</v>
      </c>
      <c r="B2" s="114"/>
      <c r="C2" s="114"/>
      <c r="D2" s="114"/>
      <c r="E2" s="114"/>
      <c r="F2" s="114"/>
      <c r="G2" s="114"/>
      <c r="H2" s="114"/>
      <c r="I2" s="114"/>
    </row>
    <row r="3" spans="1:9" ht="21" thickBot="1">
      <c r="A3" s="106" t="str">
        <f>'PROFIL DOSEN'!D4</f>
        <v>UNIVERSITAS BINA SARANA INFORMATIKA</v>
      </c>
      <c r="B3" s="106"/>
      <c r="C3" s="106"/>
      <c r="D3" s="106"/>
      <c r="E3" s="106"/>
      <c r="F3" s="106"/>
      <c r="G3" s="106"/>
      <c r="H3" s="106"/>
      <c r="I3" s="106"/>
    </row>
    <row r="4" spans="1:9" ht="15" thickTop="1">
      <c r="A4" s="107"/>
      <c r="B4" s="107"/>
      <c r="C4" s="107"/>
      <c r="D4" s="107"/>
      <c r="E4" s="107"/>
      <c r="F4" s="107"/>
      <c r="G4" s="107"/>
      <c r="H4" s="107"/>
      <c r="I4" s="107"/>
    </row>
    <row r="5" spans="1:9">
      <c r="A5" s="97" t="s">
        <v>50</v>
      </c>
      <c r="B5" s="97"/>
      <c r="C5" s="97" t="str">
        <f>CONCATENATE(": ",'PROFIL DOSEN'!D13)</f>
        <v>: 8 Maret 2026</v>
      </c>
      <c r="D5" s="97"/>
      <c r="E5" s="97"/>
      <c r="F5" s="97"/>
      <c r="G5" s="97"/>
      <c r="H5" s="97"/>
      <c r="I5" s="97"/>
    </row>
    <row r="6" spans="1:9">
      <c r="A6" s="97" t="s">
        <v>7</v>
      </c>
      <c r="B6" s="97"/>
      <c r="C6" s="97" t="str">
        <f>CONCATENATE(": ",'PROFIL DOSEN'!D14)</f>
        <v xml:space="preserve">: Pemanfaatan Artificial Intelligence (AI) Untuk Peningkatan Literasi Digital pada RT 03 RW 02 Rawa Mekar Jaya, Serpong, Tangerang Selatan
</v>
      </c>
      <c r="D6" s="97"/>
      <c r="E6" s="97"/>
      <c r="F6" s="97"/>
      <c r="G6" s="97"/>
      <c r="H6" s="97"/>
      <c r="I6" s="97"/>
    </row>
    <row r="7" spans="1:9">
      <c r="A7" s="97" t="s">
        <v>8</v>
      </c>
      <c r="B7" s="97"/>
      <c r="C7" s="97" t="str">
        <f>CONCATENATE(": ",'PROFIL DOSEN'!D15)</f>
        <v>: RT 03 RW 02 Rawa Mekar Jaya, Serpong, Tangerang Selatan</v>
      </c>
      <c r="D7" s="97"/>
      <c r="E7" s="97"/>
      <c r="F7" s="97"/>
      <c r="G7" s="97"/>
      <c r="H7" s="97"/>
      <c r="I7" s="97"/>
    </row>
    <row r="8" spans="1:9">
      <c r="A8" s="97" t="s">
        <v>89</v>
      </c>
      <c r="B8" s="97"/>
      <c r="C8" s="97" t="str">
        <f>CONCATENATE(": ",'PROFIL DOSEN'!D16)</f>
        <v>: Pengurus RT 03 RW 02 Rawa Mekar Jaya, Serpong, Tangerang Selatan</v>
      </c>
      <c r="D8" s="97"/>
      <c r="E8" s="97"/>
      <c r="F8" s="97"/>
      <c r="G8" s="97"/>
      <c r="H8" s="97"/>
      <c r="I8" s="97"/>
    </row>
    <row r="9" spans="1:9">
      <c r="A9" s="97" t="s">
        <v>81</v>
      </c>
      <c r="B9" s="97"/>
      <c r="C9" s="97" t="str">
        <f>CONCATENATE(": ",'PROFIL DOSEN'!D17)</f>
        <v>: 10</v>
      </c>
      <c r="D9" s="97"/>
      <c r="E9" s="97"/>
      <c r="F9" s="97"/>
      <c r="G9" s="97"/>
      <c r="H9" s="97"/>
      <c r="I9" s="97"/>
    </row>
    <row r="12" spans="1:9" ht="30.75" customHeight="1">
      <c r="A12" s="112" t="s">
        <v>156</v>
      </c>
      <c r="B12" s="113"/>
      <c r="C12" s="113"/>
      <c r="D12" s="113"/>
      <c r="F12" s="112" t="s">
        <v>157</v>
      </c>
      <c r="G12" s="113"/>
      <c r="H12" s="113"/>
      <c r="I12" s="113"/>
    </row>
    <row r="13" spans="1:9">
      <c r="A13" s="40" t="s">
        <v>12</v>
      </c>
      <c r="B13" s="40" t="s">
        <v>6</v>
      </c>
      <c r="C13" s="40" t="s">
        <v>90</v>
      </c>
      <c r="D13" s="40" t="s">
        <v>83</v>
      </c>
      <c r="F13" s="40" t="s">
        <v>12</v>
      </c>
      <c r="G13" s="40" t="s">
        <v>6</v>
      </c>
      <c r="H13" s="40" t="s">
        <v>90</v>
      </c>
      <c r="I13" s="40" t="s">
        <v>83</v>
      </c>
    </row>
    <row r="14" spans="1:9">
      <c r="A14" s="41">
        <v>1</v>
      </c>
      <c r="B14" s="42" t="s">
        <v>104</v>
      </c>
      <c r="C14" s="43">
        <f>COUNTIF('INPUT DATA'!$C$2:$C$11,'REKAP 1 (untuk di Laporan)'!A14)</f>
        <v>8</v>
      </c>
      <c r="D14" s="44">
        <f>C14/$C$16</f>
        <v>0.8</v>
      </c>
      <c r="F14" s="41">
        <v>1</v>
      </c>
      <c r="G14" s="42" t="s">
        <v>164</v>
      </c>
      <c r="H14" s="43">
        <f>COUNTIF('INPUT DATA'!$D$2:$D$11,'REKAP 1 (untuk di Laporan)'!F14)</f>
        <v>1</v>
      </c>
      <c r="I14" s="44">
        <f>H14/$H$18</f>
        <v>0.1</v>
      </c>
    </row>
    <row r="15" spans="1:9">
      <c r="A15" s="41">
        <v>2</v>
      </c>
      <c r="B15" s="42" t="s">
        <v>105</v>
      </c>
      <c r="C15" s="43">
        <f>COUNTIF('INPUT DATA'!$C$2:$C$11,'REKAP 1 (untuk di Laporan)'!A15)</f>
        <v>2</v>
      </c>
      <c r="D15" s="44">
        <f>C15/$C$16</f>
        <v>0.2</v>
      </c>
      <c r="F15" s="41">
        <v>2</v>
      </c>
      <c r="G15" s="42" t="s">
        <v>166</v>
      </c>
      <c r="H15" s="43">
        <f>COUNTIF('INPUT DATA'!$D$2:$D$11,'REKAP 1 (untuk di Laporan)'!F15)</f>
        <v>2</v>
      </c>
      <c r="I15" s="44">
        <f t="shared" ref="I15:I17" si="0">H15/$H$18</f>
        <v>0.2</v>
      </c>
    </row>
    <row r="16" spans="1:9">
      <c r="A16" s="108" t="s">
        <v>81</v>
      </c>
      <c r="B16" s="109"/>
      <c r="C16" s="45">
        <f t="shared" ref="C16:D16" si="1">SUM(C14:C15)</f>
        <v>10</v>
      </c>
      <c r="D16" s="44">
        <f t="shared" si="1"/>
        <v>1</v>
      </c>
      <c r="F16" s="41">
        <v>3</v>
      </c>
      <c r="G16" s="42" t="s">
        <v>167</v>
      </c>
      <c r="H16" s="43">
        <f>COUNTIF('INPUT DATA'!$D$2:$D$11,'REKAP 1 (untuk di Laporan)'!F16)</f>
        <v>4</v>
      </c>
      <c r="I16" s="44">
        <f t="shared" si="0"/>
        <v>0.4</v>
      </c>
    </row>
    <row r="17" spans="1:16">
      <c r="F17" s="41">
        <v>4</v>
      </c>
      <c r="G17" s="42" t="s">
        <v>106</v>
      </c>
      <c r="H17" s="43">
        <f>COUNTIF('INPUT DATA'!$D$2:$D$11,'REKAP 1 (untuk di Laporan)'!F17)</f>
        <v>3</v>
      </c>
      <c r="I17" s="44">
        <f t="shared" si="0"/>
        <v>0.3</v>
      </c>
    </row>
    <row r="18" spans="1:16" ht="14.25" customHeight="1">
      <c r="F18" s="108" t="s">
        <v>81</v>
      </c>
      <c r="G18" s="109"/>
      <c r="H18" s="45">
        <f t="shared" ref="H18:I18" si="2">SUM(H14:H17)</f>
        <v>10</v>
      </c>
      <c r="I18" s="44">
        <f t="shared" si="2"/>
        <v>1</v>
      </c>
    </row>
    <row r="19" spans="1:16" ht="28.5" customHeight="1">
      <c r="A19" s="112" t="s">
        <v>158</v>
      </c>
      <c r="B19" s="113"/>
      <c r="C19" s="113"/>
      <c r="D19" s="113"/>
      <c r="F19" s="80"/>
      <c r="G19" s="81"/>
      <c r="H19" s="80"/>
      <c r="I19" s="82"/>
    </row>
    <row r="20" spans="1:16">
      <c r="A20" s="40" t="s">
        <v>12</v>
      </c>
      <c r="B20" s="40" t="s">
        <v>6</v>
      </c>
      <c r="C20" s="40" t="s">
        <v>90</v>
      </c>
      <c r="D20" s="40" t="s">
        <v>83</v>
      </c>
      <c r="F20" s="80"/>
      <c r="G20" s="81"/>
      <c r="H20" s="80"/>
      <c r="I20" s="82"/>
    </row>
    <row r="21" spans="1:16">
      <c r="A21" s="41">
        <v>1</v>
      </c>
      <c r="B21" s="42" t="s">
        <v>160</v>
      </c>
      <c r="C21" s="43">
        <f>COUNTIF('INPUT DATA'!$E$2:$E$11,'REKAP 1 (untuk di Laporan)'!A21)</f>
        <v>10</v>
      </c>
      <c r="D21" s="44">
        <f>C21/$H$18</f>
        <v>1</v>
      </c>
      <c r="F21" s="80"/>
      <c r="G21" s="81"/>
      <c r="H21" s="80"/>
      <c r="I21" s="82"/>
    </row>
    <row r="22" spans="1:16">
      <c r="A22" s="41">
        <v>2</v>
      </c>
      <c r="B22" s="42" t="s">
        <v>161</v>
      </c>
      <c r="C22" s="43">
        <f>COUNTIF('INPUT DATA'!$E$2:$E$11,'REKAP 1 (untuk di Laporan)'!A22)</f>
        <v>0</v>
      </c>
      <c r="D22" s="44">
        <f t="shared" ref="D22:D23" si="3">C22/$H$18</f>
        <v>0</v>
      </c>
      <c r="F22" s="80"/>
      <c r="G22" s="81"/>
      <c r="H22" s="80"/>
      <c r="I22" s="82"/>
    </row>
    <row r="23" spans="1:16">
      <c r="A23" s="41">
        <v>3</v>
      </c>
      <c r="B23" s="42" t="s">
        <v>162</v>
      </c>
      <c r="C23" s="43">
        <f>COUNTIF('INPUT DATA'!$E$2:$E$11,'REKAP 1 (untuk di Laporan)'!A23)</f>
        <v>0</v>
      </c>
      <c r="D23" s="44">
        <f t="shared" si="3"/>
        <v>0</v>
      </c>
      <c r="F23" s="80"/>
      <c r="G23" s="81"/>
      <c r="H23" s="80"/>
      <c r="I23" s="82"/>
    </row>
    <row r="24" spans="1:16">
      <c r="A24" s="108" t="s">
        <v>81</v>
      </c>
      <c r="B24" s="109"/>
      <c r="C24" s="45">
        <f>SUM(C21:C23)</f>
        <v>10</v>
      </c>
      <c r="D24" s="44">
        <f>SUM(D21:D23)</f>
        <v>1</v>
      </c>
      <c r="F24" s="80"/>
      <c r="G24" s="81"/>
      <c r="H24" s="80"/>
      <c r="I24" s="82"/>
    </row>
    <row r="25" spans="1:16">
      <c r="F25" s="80"/>
      <c r="G25" s="81"/>
      <c r="H25" s="80"/>
      <c r="I25" s="82"/>
    </row>
    <row r="27" spans="1:16">
      <c r="A27" s="36" t="s">
        <v>54</v>
      </c>
      <c r="B27" s="110" t="s">
        <v>55</v>
      </c>
      <c r="C27" s="110"/>
      <c r="D27" s="110"/>
      <c r="E27" s="110"/>
      <c r="F27" s="110"/>
      <c r="G27" s="110"/>
      <c r="H27" s="110"/>
      <c r="I27" s="110"/>
    </row>
    <row r="28" spans="1:16" s="38" customFormat="1" ht="14.25" customHeight="1">
      <c r="A28" s="37" t="s">
        <v>107</v>
      </c>
      <c r="B28" s="37"/>
      <c r="C28" s="37"/>
      <c r="D28" s="37"/>
      <c r="E28" s="37"/>
      <c r="F28" s="37" t="s">
        <v>108</v>
      </c>
      <c r="G28" s="39"/>
      <c r="H28" s="39"/>
      <c r="I28" s="39"/>
      <c r="K28" s="37"/>
      <c r="L28" s="37"/>
      <c r="M28" s="37"/>
      <c r="N28" s="37"/>
      <c r="O28" s="37"/>
      <c r="P28" s="37"/>
    </row>
    <row r="29" spans="1:16">
      <c r="A29" s="5" t="s">
        <v>12</v>
      </c>
      <c r="B29" s="5" t="s">
        <v>82</v>
      </c>
      <c r="C29" s="5" t="s">
        <v>90</v>
      </c>
      <c r="D29" s="5" t="s">
        <v>83</v>
      </c>
      <c r="F29" s="5" t="s">
        <v>12</v>
      </c>
      <c r="G29" s="5" t="s">
        <v>82</v>
      </c>
      <c r="H29" s="5" t="s">
        <v>90</v>
      </c>
      <c r="I29" s="5" t="s">
        <v>83</v>
      </c>
    </row>
    <row r="30" spans="1:16">
      <c r="A30" s="6">
        <v>1</v>
      </c>
      <c r="B30" s="6" t="s">
        <v>84</v>
      </c>
      <c r="C30" s="6">
        <f>COUNTIF('INPUT DATA'!F$2:F$11,'REKAP 1 (untuk di Laporan)'!$A30)</f>
        <v>0</v>
      </c>
      <c r="D30" s="31">
        <f>C30/C35</f>
        <v>0</v>
      </c>
      <c r="F30" s="6">
        <v>1</v>
      </c>
      <c r="G30" s="6" t="s">
        <v>84</v>
      </c>
      <c r="H30" s="6">
        <f>COUNTIF('INPUT DATA'!G$2:G$11,'REKAP 1 (untuk di Laporan)'!$A30)</f>
        <v>0</v>
      </c>
      <c r="I30" s="31">
        <f>H30/H35</f>
        <v>0</v>
      </c>
    </row>
    <row r="31" spans="1:16">
      <c r="A31" s="6">
        <v>2</v>
      </c>
      <c r="B31" s="6" t="s">
        <v>85</v>
      </c>
      <c r="C31" s="6">
        <f>COUNTIF('INPUT DATA'!F$2:F$11,'REKAP 1 (untuk di Laporan)'!$A31)</f>
        <v>0</v>
      </c>
      <c r="D31" s="31">
        <f>C31/C35</f>
        <v>0</v>
      </c>
      <c r="F31" s="6">
        <v>2</v>
      </c>
      <c r="G31" s="6" t="s">
        <v>85</v>
      </c>
      <c r="H31" s="6">
        <f>COUNTIF('INPUT DATA'!G$2:G$11,'REKAP 1 (untuk di Laporan)'!$A31)</f>
        <v>0</v>
      </c>
      <c r="I31" s="31">
        <f>H31/H35</f>
        <v>0</v>
      </c>
    </row>
    <row r="32" spans="1:16">
      <c r="A32" s="6">
        <v>3</v>
      </c>
      <c r="B32" s="6" t="s">
        <v>86</v>
      </c>
      <c r="C32" s="6">
        <f>COUNTIF('INPUT DATA'!F$2:F$11,'REKAP 1 (untuk di Laporan)'!$A32)</f>
        <v>0</v>
      </c>
      <c r="D32" s="31">
        <f>C32/C35</f>
        <v>0</v>
      </c>
      <c r="F32" s="6">
        <v>3</v>
      </c>
      <c r="G32" s="6" t="s">
        <v>86</v>
      </c>
      <c r="H32" s="6">
        <f>COUNTIF('INPUT DATA'!G$2:G$11,'REKAP 1 (untuk di Laporan)'!$A32)</f>
        <v>1</v>
      </c>
      <c r="I32" s="31">
        <f>H32/H35</f>
        <v>0.1</v>
      </c>
    </row>
    <row r="33" spans="1:9">
      <c r="A33" s="6">
        <v>4</v>
      </c>
      <c r="B33" s="6" t="s">
        <v>87</v>
      </c>
      <c r="C33" s="6">
        <f>COUNTIF('INPUT DATA'!F$2:F$11,'REKAP 1 (untuk di Laporan)'!$A33)</f>
        <v>5</v>
      </c>
      <c r="D33" s="31">
        <f>C33/C35</f>
        <v>0.5</v>
      </c>
      <c r="F33" s="6">
        <v>4</v>
      </c>
      <c r="G33" s="6" t="s">
        <v>87</v>
      </c>
      <c r="H33" s="6">
        <f>COUNTIF('INPUT DATA'!G$2:G$11,'REKAP 1 (untuk di Laporan)'!$A33)</f>
        <v>3</v>
      </c>
      <c r="I33" s="31">
        <f>H33/H35</f>
        <v>0.3</v>
      </c>
    </row>
    <row r="34" spans="1:9">
      <c r="A34" s="6">
        <v>5</v>
      </c>
      <c r="B34" s="6" t="s">
        <v>88</v>
      </c>
      <c r="C34" s="6">
        <f>COUNTIF('INPUT DATA'!F$2:F$11,'REKAP 1 (untuk di Laporan)'!$A34)</f>
        <v>5</v>
      </c>
      <c r="D34" s="31">
        <f>C34/C35</f>
        <v>0.5</v>
      </c>
      <c r="F34" s="6">
        <v>5</v>
      </c>
      <c r="G34" s="6" t="s">
        <v>88</v>
      </c>
      <c r="H34" s="6">
        <f>COUNTIF('INPUT DATA'!G$2:G$11,'REKAP 1 (untuk di Laporan)'!$A34)</f>
        <v>6</v>
      </c>
      <c r="I34" s="31">
        <f>H34/H35</f>
        <v>0.6</v>
      </c>
    </row>
    <row r="35" spans="1:9">
      <c r="A35" s="6"/>
      <c r="B35" s="6"/>
      <c r="C35" s="6">
        <f>SUM(C30:C34)</f>
        <v>10</v>
      </c>
      <c r="D35" s="32">
        <f>SUM(D30:D34)</f>
        <v>1</v>
      </c>
      <c r="F35" s="6"/>
      <c r="G35" s="6"/>
      <c r="H35" s="6">
        <f>SUM(H30:H34)</f>
        <v>10</v>
      </c>
      <c r="I35" s="32">
        <f>SUM(I30:I34)</f>
        <v>1</v>
      </c>
    </row>
    <row r="37" spans="1:9" ht="15" customHeight="1"/>
    <row r="38" spans="1:9" s="37" customFormat="1">
      <c r="A38" s="105" t="s">
        <v>109</v>
      </c>
      <c r="B38" s="105"/>
      <c r="C38" s="105"/>
      <c r="D38" s="105"/>
      <c r="F38" s="105" t="s">
        <v>110</v>
      </c>
      <c r="G38" s="105"/>
      <c r="H38" s="105"/>
      <c r="I38" s="105"/>
    </row>
    <row r="39" spans="1:9">
      <c r="A39" s="5" t="s">
        <v>12</v>
      </c>
      <c r="B39" s="5" t="s">
        <v>82</v>
      </c>
      <c r="C39" s="5" t="s">
        <v>90</v>
      </c>
      <c r="D39" s="5" t="s">
        <v>83</v>
      </c>
      <c r="F39" s="5" t="s">
        <v>12</v>
      </c>
      <c r="G39" s="5" t="s">
        <v>82</v>
      </c>
      <c r="H39" s="5" t="s">
        <v>90</v>
      </c>
      <c r="I39" s="5" t="s">
        <v>83</v>
      </c>
    </row>
    <row r="40" spans="1:9">
      <c r="A40" s="6">
        <v>1</v>
      </c>
      <c r="B40" s="6" t="s">
        <v>84</v>
      </c>
      <c r="C40" s="6">
        <f>COUNTIF('INPUT DATA'!H$2:H$11,'REKAP 1 (untuk di Laporan)'!$A30)</f>
        <v>0</v>
      </c>
      <c r="D40" s="31">
        <f>C40/C45</f>
        <v>0</v>
      </c>
      <c r="F40" s="6">
        <v>1</v>
      </c>
      <c r="G40" s="6" t="s">
        <v>124</v>
      </c>
      <c r="H40" s="6">
        <f>COUNTIF('INPUT DATA'!I$2:I$11,'REKAP 1 (untuk di Laporan)'!$A30)</f>
        <v>0</v>
      </c>
      <c r="I40" s="31">
        <f>H40/H45</f>
        <v>0</v>
      </c>
    </row>
    <row r="41" spans="1:9">
      <c r="A41" s="6">
        <v>2</v>
      </c>
      <c r="B41" s="6" t="s">
        <v>85</v>
      </c>
      <c r="C41" s="6">
        <f>COUNTIF('INPUT DATA'!H$2:H$11,'REKAP 1 (untuk di Laporan)'!$A31)</f>
        <v>0</v>
      </c>
      <c r="D41" s="31">
        <f>C41/C45</f>
        <v>0</v>
      </c>
      <c r="F41" s="6">
        <v>2</v>
      </c>
      <c r="G41" s="6" t="s">
        <v>125</v>
      </c>
      <c r="H41" s="6">
        <f>COUNTIF('INPUT DATA'!I$2:I$11,'REKAP 1 (untuk di Laporan)'!$A31)</f>
        <v>0</v>
      </c>
      <c r="I41" s="31">
        <f>H41/H45</f>
        <v>0</v>
      </c>
    </row>
    <row r="42" spans="1:9">
      <c r="A42" s="6">
        <v>3</v>
      </c>
      <c r="B42" s="6" t="s">
        <v>86</v>
      </c>
      <c r="C42" s="6">
        <f>COUNTIF('INPUT DATA'!H$2:H$11,'REKAP 1 (untuk di Laporan)'!$A32)</f>
        <v>0</v>
      </c>
      <c r="D42" s="31">
        <f>C42/C45</f>
        <v>0</v>
      </c>
      <c r="F42" s="6">
        <v>3</v>
      </c>
      <c r="G42" s="6" t="s">
        <v>126</v>
      </c>
      <c r="H42" s="6">
        <f>COUNTIF('INPUT DATA'!I$2:I$11,'REKAP 1 (untuk di Laporan)'!$A32)</f>
        <v>1</v>
      </c>
      <c r="I42" s="31">
        <f>H42/H45</f>
        <v>0.1</v>
      </c>
    </row>
    <row r="43" spans="1:9">
      <c r="A43" s="6">
        <v>4</v>
      </c>
      <c r="B43" s="6" t="s">
        <v>87</v>
      </c>
      <c r="C43" s="6">
        <f>COUNTIF('INPUT DATA'!H$2:H$11,'REKAP 1 (untuk di Laporan)'!$A33)</f>
        <v>4</v>
      </c>
      <c r="D43" s="31">
        <f>C43/C45</f>
        <v>0.4</v>
      </c>
      <c r="F43" s="6">
        <v>4</v>
      </c>
      <c r="G43" s="6" t="s">
        <v>127</v>
      </c>
      <c r="H43" s="6">
        <f>COUNTIF('INPUT DATA'!I$2:I$11,'REKAP 1 (untuk di Laporan)'!$A33)</f>
        <v>4</v>
      </c>
      <c r="I43" s="31">
        <f>H43/H45</f>
        <v>0.4</v>
      </c>
    </row>
    <row r="44" spans="1:9">
      <c r="A44" s="6">
        <v>5</v>
      </c>
      <c r="B44" s="6" t="s">
        <v>88</v>
      </c>
      <c r="C44" s="6">
        <f>COUNTIF('INPUT DATA'!H$2:H$11,'REKAP 1 (untuk di Laporan)'!$A34)</f>
        <v>6</v>
      </c>
      <c r="D44" s="31">
        <f>C44/C45</f>
        <v>0.6</v>
      </c>
      <c r="F44" s="6">
        <v>5</v>
      </c>
      <c r="G44" s="6" t="s">
        <v>128</v>
      </c>
      <c r="H44" s="6">
        <f>COUNTIF('INPUT DATA'!I$2:I$11,'REKAP 1 (untuk di Laporan)'!$A34)</f>
        <v>5</v>
      </c>
      <c r="I44" s="31">
        <f>H44/H45</f>
        <v>0.5</v>
      </c>
    </row>
    <row r="45" spans="1:9">
      <c r="A45" s="6"/>
      <c r="B45" s="6"/>
      <c r="C45" s="6">
        <f>SUM(C40:C44)</f>
        <v>10</v>
      </c>
      <c r="D45" s="32">
        <f>SUM(D40:D44)</f>
        <v>1</v>
      </c>
      <c r="F45" s="6"/>
      <c r="G45" s="6"/>
      <c r="H45" s="6">
        <f>SUM(H40:H44)</f>
        <v>10</v>
      </c>
      <c r="I45" s="32">
        <f>SUM(I40:I44)</f>
        <v>1</v>
      </c>
    </row>
    <row r="46" spans="1:9" ht="15" customHeight="1"/>
    <row r="47" spans="1:9" s="37" customFormat="1">
      <c r="A47" s="105" t="s">
        <v>111</v>
      </c>
      <c r="B47" s="105"/>
      <c r="C47" s="105"/>
      <c r="D47" s="105"/>
      <c r="F47" s="105" t="s">
        <v>112</v>
      </c>
      <c r="G47" s="105"/>
      <c r="H47" s="105"/>
      <c r="I47" s="105"/>
    </row>
    <row r="48" spans="1:9">
      <c r="A48" s="5" t="s">
        <v>12</v>
      </c>
      <c r="B48" s="5" t="s">
        <v>82</v>
      </c>
      <c r="C48" s="5" t="s">
        <v>90</v>
      </c>
      <c r="D48" s="5" t="s">
        <v>83</v>
      </c>
      <c r="F48" s="5" t="s">
        <v>12</v>
      </c>
      <c r="G48" s="5" t="s">
        <v>82</v>
      </c>
      <c r="H48" s="5" t="s">
        <v>90</v>
      </c>
      <c r="I48" s="5" t="s">
        <v>83</v>
      </c>
    </row>
    <row r="49" spans="1:9">
      <c r="A49" s="6">
        <v>1</v>
      </c>
      <c r="B49" s="6" t="s">
        <v>134</v>
      </c>
      <c r="C49" s="6">
        <f>COUNTIF('INPUT DATA'!J$2:J$11,'REKAP 1 (untuk di Laporan)'!$A30)</f>
        <v>0</v>
      </c>
      <c r="D49" s="31">
        <f>C49/C54</f>
        <v>0</v>
      </c>
      <c r="F49" s="6">
        <v>1</v>
      </c>
      <c r="G49" s="6" t="s">
        <v>129</v>
      </c>
      <c r="H49" s="6">
        <f>COUNTIF('INPUT DATA'!K$2:K$11,'REKAP 1 (untuk di Laporan)'!$A30)</f>
        <v>0</v>
      </c>
      <c r="I49" s="31">
        <f>H49/H54</f>
        <v>0</v>
      </c>
    </row>
    <row r="50" spans="1:9">
      <c r="A50" s="6">
        <v>2</v>
      </c>
      <c r="B50" s="6" t="s">
        <v>135</v>
      </c>
      <c r="C50" s="6">
        <f>COUNTIF('INPUT DATA'!J$2:J$11,'REKAP 1 (untuk di Laporan)'!$A31)</f>
        <v>0</v>
      </c>
      <c r="D50" s="31">
        <f>C50/C54</f>
        <v>0</v>
      </c>
      <c r="F50" s="6">
        <v>2</v>
      </c>
      <c r="G50" s="6" t="s">
        <v>130</v>
      </c>
      <c r="H50" s="6">
        <f>COUNTIF('INPUT DATA'!K$2:K$11,'REKAP 1 (untuk di Laporan)'!$A31)</f>
        <v>0</v>
      </c>
      <c r="I50" s="31">
        <f>H50/H54</f>
        <v>0</v>
      </c>
    </row>
    <row r="51" spans="1:9">
      <c r="A51" s="6">
        <v>3</v>
      </c>
      <c r="B51" s="6" t="s">
        <v>136</v>
      </c>
      <c r="C51" s="6">
        <f>COUNTIF('INPUT DATA'!J$2:J$11,'REKAP 1 (untuk di Laporan)'!$A32)</f>
        <v>0</v>
      </c>
      <c r="D51" s="31">
        <f>C51/C54</f>
        <v>0</v>
      </c>
      <c r="F51" s="6">
        <v>3</v>
      </c>
      <c r="G51" s="6" t="s">
        <v>131</v>
      </c>
      <c r="H51" s="6">
        <f>COUNTIF('INPUT DATA'!K$2:K$11,'REKAP 1 (untuk di Laporan)'!$A32)</f>
        <v>0</v>
      </c>
      <c r="I51" s="31">
        <f>H51/H54</f>
        <v>0</v>
      </c>
    </row>
    <row r="52" spans="1:9">
      <c r="A52" s="6">
        <v>4</v>
      </c>
      <c r="B52" s="6" t="s">
        <v>137</v>
      </c>
      <c r="C52" s="6">
        <f>COUNTIF('INPUT DATA'!J$2:J$11,'REKAP 1 (untuk di Laporan)'!$A33)</f>
        <v>3</v>
      </c>
      <c r="D52" s="31">
        <f>C52/C54</f>
        <v>0.3</v>
      </c>
      <c r="F52" s="6">
        <v>4</v>
      </c>
      <c r="G52" s="6" t="s">
        <v>132</v>
      </c>
      <c r="H52" s="6">
        <f>COUNTIF('INPUT DATA'!K$2:K$11,'REKAP 1 (untuk di Laporan)'!$A33)</f>
        <v>6</v>
      </c>
      <c r="I52" s="31">
        <f>H52/H54</f>
        <v>0.6</v>
      </c>
    </row>
    <row r="53" spans="1:9">
      <c r="A53" s="6">
        <v>5</v>
      </c>
      <c r="B53" s="6" t="s">
        <v>33</v>
      </c>
      <c r="C53" s="6">
        <f>COUNTIF('INPUT DATA'!J$2:J$11,'REKAP 1 (untuk di Laporan)'!$A34)</f>
        <v>7</v>
      </c>
      <c r="D53" s="31">
        <f>C53/C54</f>
        <v>0.7</v>
      </c>
      <c r="F53" s="6">
        <v>5</v>
      </c>
      <c r="G53" s="6" t="s">
        <v>133</v>
      </c>
      <c r="H53" s="6">
        <f>COUNTIF('INPUT DATA'!K$2:K$11,'REKAP 1 (untuk di Laporan)'!$A34)</f>
        <v>4</v>
      </c>
      <c r="I53" s="31">
        <f>H53/H54</f>
        <v>0.4</v>
      </c>
    </row>
    <row r="54" spans="1:9">
      <c r="A54" s="6"/>
      <c r="B54" s="6"/>
      <c r="C54" s="6">
        <f>SUM(C49:C53)</f>
        <v>10</v>
      </c>
      <c r="D54" s="32">
        <f>SUM(D49:D53)</f>
        <v>1</v>
      </c>
      <c r="F54" s="6"/>
      <c r="G54" s="6"/>
      <c r="H54" s="6">
        <f>SUM(H49:H53)</f>
        <v>10</v>
      </c>
      <c r="I54" s="32">
        <f>SUM(I49:I53)</f>
        <v>1</v>
      </c>
    </row>
    <row r="65" spans="1:9">
      <c r="A65" s="33" t="s">
        <v>64</v>
      </c>
      <c r="B65" s="33" t="s">
        <v>65</v>
      </c>
    </row>
    <row r="66" spans="1:9" s="37" customFormat="1" ht="28.5" customHeight="1">
      <c r="A66" s="111" t="s">
        <v>113</v>
      </c>
      <c r="B66" s="111"/>
      <c r="C66" s="111"/>
      <c r="D66" s="111"/>
      <c r="F66" s="111" t="s">
        <v>114</v>
      </c>
      <c r="G66" s="111"/>
      <c r="H66" s="111"/>
      <c r="I66" s="111"/>
    </row>
    <row r="67" spans="1:9">
      <c r="A67" s="5" t="s">
        <v>12</v>
      </c>
      <c r="B67" s="5" t="s">
        <v>82</v>
      </c>
      <c r="C67" s="5" t="s">
        <v>90</v>
      </c>
      <c r="D67" s="5" t="s">
        <v>83</v>
      </c>
      <c r="F67" s="5" t="s">
        <v>12</v>
      </c>
      <c r="G67" s="5" t="s">
        <v>82</v>
      </c>
      <c r="H67" s="5" t="s">
        <v>90</v>
      </c>
      <c r="I67" s="5" t="s">
        <v>83</v>
      </c>
    </row>
    <row r="68" spans="1:9">
      <c r="A68" s="6">
        <v>1</v>
      </c>
      <c r="B68" s="6" t="s">
        <v>129</v>
      </c>
      <c r="C68" s="6">
        <f>COUNTIF('INPUT DATA'!L$2:L$11,'REKAP 1 (untuk di Laporan)'!$A30)</f>
        <v>0</v>
      </c>
      <c r="D68" s="31">
        <f>C68/C73</f>
        <v>0</v>
      </c>
      <c r="F68" s="6">
        <v>1</v>
      </c>
      <c r="G68" s="6" t="s">
        <v>129</v>
      </c>
      <c r="H68" s="6">
        <f>COUNTIF('INPUT DATA'!M$2:M$11,'REKAP 1 (untuk di Laporan)'!$A30)</f>
        <v>0</v>
      </c>
      <c r="I68" s="31">
        <f>H68/H73</f>
        <v>0</v>
      </c>
    </row>
    <row r="69" spans="1:9">
      <c r="A69" s="6">
        <v>2</v>
      </c>
      <c r="B69" s="6" t="s">
        <v>130</v>
      </c>
      <c r="C69" s="6">
        <f>COUNTIF('INPUT DATA'!L$2:L$11,'REKAP 1 (untuk di Laporan)'!$A31)</f>
        <v>0</v>
      </c>
      <c r="D69" s="31">
        <f>C69/C73</f>
        <v>0</v>
      </c>
      <c r="F69" s="6">
        <v>2</v>
      </c>
      <c r="G69" s="6" t="s">
        <v>130</v>
      </c>
      <c r="H69" s="6">
        <f>COUNTIF('INPUT DATA'!M$2:M$11,'REKAP 1 (untuk di Laporan)'!$A31)</f>
        <v>0</v>
      </c>
      <c r="I69" s="31">
        <f>H69/H73</f>
        <v>0</v>
      </c>
    </row>
    <row r="70" spans="1:9">
      <c r="A70" s="6">
        <v>3</v>
      </c>
      <c r="B70" s="6" t="s">
        <v>131</v>
      </c>
      <c r="C70" s="6">
        <f>COUNTIF('INPUT DATA'!L$2:L$11,'REKAP 1 (untuk di Laporan)'!$A32)</f>
        <v>0</v>
      </c>
      <c r="D70" s="31">
        <f>C70/C73</f>
        <v>0</v>
      </c>
      <c r="F70" s="6">
        <v>3</v>
      </c>
      <c r="G70" s="6" t="s">
        <v>131</v>
      </c>
      <c r="H70" s="6">
        <f>COUNTIF('INPUT DATA'!M$2:M$11,'REKAP 1 (untuk di Laporan)'!$A32)</f>
        <v>0</v>
      </c>
      <c r="I70" s="31">
        <f>H70/H73</f>
        <v>0</v>
      </c>
    </row>
    <row r="71" spans="1:9">
      <c r="A71" s="6">
        <v>4</v>
      </c>
      <c r="B71" s="6" t="s">
        <v>132</v>
      </c>
      <c r="C71" s="6">
        <f>COUNTIF('INPUT DATA'!L$2:L$11,'REKAP 1 (untuk di Laporan)'!$A33)</f>
        <v>3</v>
      </c>
      <c r="D71" s="31">
        <f>C71/C73</f>
        <v>0.3</v>
      </c>
      <c r="F71" s="6">
        <v>4</v>
      </c>
      <c r="G71" s="6" t="s">
        <v>132</v>
      </c>
      <c r="H71" s="6">
        <f>COUNTIF('INPUT DATA'!M$2:M$11,'REKAP 1 (untuk di Laporan)'!$A33)</f>
        <v>3</v>
      </c>
      <c r="I71" s="31">
        <f>H71/H73</f>
        <v>0.3</v>
      </c>
    </row>
    <row r="72" spans="1:9">
      <c r="A72" s="6">
        <v>5</v>
      </c>
      <c r="B72" s="6" t="s">
        <v>133</v>
      </c>
      <c r="C72" s="6">
        <f>COUNTIF('INPUT DATA'!L$2:L$11,'REKAP 1 (untuk di Laporan)'!$A34)</f>
        <v>7</v>
      </c>
      <c r="D72" s="31">
        <f>C72/C73</f>
        <v>0.7</v>
      </c>
      <c r="F72" s="6">
        <v>5</v>
      </c>
      <c r="G72" s="6" t="s">
        <v>133</v>
      </c>
      <c r="H72" s="6">
        <f>COUNTIF('INPUT DATA'!M$2:M$11,'REKAP 1 (untuk di Laporan)'!$A34)</f>
        <v>7</v>
      </c>
      <c r="I72" s="31">
        <f>H72/H73</f>
        <v>0.7</v>
      </c>
    </row>
    <row r="73" spans="1:9">
      <c r="A73" s="6"/>
      <c r="B73" s="6"/>
      <c r="C73" s="6">
        <f>SUM(C68:C72)</f>
        <v>10</v>
      </c>
      <c r="D73" s="32">
        <f>SUM(D68:D72)</f>
        <v>1</v>
      </c>
      <c r="F73" s="6"/>
      <c r="G73" s="6"/>
      <c r="H73" s="6">
        <f>SUM(H68:H72)</f>
        <v>10</v>
      </c>
      <c r="I73" s="32">
        <f>SUM(I68:I72)</f>
        <v>1</v>
      </c>
    </row>
    <row r="75" spans="1:9" s="75" customFormat="1" ht="27.75" customHeight="1">
      <c r="A75" s="104" t="s">
        <v>115</v>
      </c>
      <c r="B75" s="104"/>
      <c r="C75" s="104"/>
      <c r="D75" s="104"/>
      <c r="F75" s="104" t="s">
        <v>116</v>
      </c>
      <c r="G75" s="104"/>
      <c r="H75" s="104"/>
      <c r="I75" s="104"/>
    </row>
    <row r="76" spans="1:9">
      <c r="A76" s="5" t="s">
        <v>12</v>
      </c>
      <c r="B76" s="5" t="s">
        <v>82</v>
      </c>
      <c r="C76" s="5" t="s">
        <v>90</v>
      </c>
      <c r="D76" s="5" t="s">
        <v>83</v>
      </c>
      <c r="F76" s="5" t="s">
        <v>12</v>
      </c>
      <c r="G76" s="5" t="s">
        <v>82</v>
      </c>
      <c r="H76" s="5" t="s">
        <v>90</v>
      </c>
      <c r="I76" s="5" t="s">
        <v>83</v>
      </c>
    </row>
    <row r="77" spans="1:9">
      <c r="A77" s="6">
        <v>1</v>
      </c>
      <c r="B77" s="6" t="s">
        <v>129</v>
      </c>
      <c r="C77" s="6">
        <f>COUNTIF('INPUT DATA'!N$2:N$11,'REKAP 1 (untuk di Laporan)'!$A30)</f>
        <v>1</v>
      </c>
      <c r="D77" s="31">
        <f>C77/C82</f>
        <v>0.1</v>
      </c>
      <c r="F77" s="6">
        <v>1</v>
      </c>
      <c r="G77" s="6" t="s">
        <v>129</v>
      </c>
      <c r="H77" s="6">
        <f>COUNTIF('INPUT DATA'!O$2:O$11,'REKAP 1 (untuk di Laporan)'!$A30)</f>
        <v>1</v>
      </c>
      <c r="I77" s="31">
        <f>H77/H82</f>
        <v>0.1</v>
      </c>
    </row>
    <row r="78" spans="1:9">
      <c r="A78" s="6">
        <v>2</v>
      </c>
      <c r="B78" s="6" t="s">
        <v>130</v>
      </c>
      <c r="C78" s="6">
        <f>COUNTIF('INPUT DATA'!N$2:N$11,'REKAP 1 (untuk di Laporan)'!$A31)</f>
        <v>0</v>
      </c>
      <c r="D78" s="31">
        <f>C78/C82</f>
        <v>0</v>
      </c>
      <c r="F78" s="6">
        <v>2</v>
      </c>
      <c r="G78" s="6" t="s">
        <v>130</v>
      </c>
      <c r="H78" s="6">
        <f>COUNTIF('INPUT DATA'!O$2:O$11,'REKAP 1 (untuk di Laporan)'!$A31)</f>
        <v>0</v>
      </c>
      <c r="I78" s="31">
        <f>H78/H82</f>
        <v>0</v>
      </c>
    </row>
    <row r="79" spans="1:9">
      <c r="A79" s="6">
        <v>3</v>
      </c>
      <c r="B79" s="6" t="s">
        <v>131</v>
      </c>
      <c r="C79" s="6">
        <f>COUNTIF('INPUT DATA'!N$2:N$11,'REKAP 1 (untuk di Laporan)'!$A32)</f>
        <v>1</v>
      </c>
      <c r="D79" s="31">
        <f>C79/C82</f>
        <v>0.1</v>
      </c>
      <c r="F79" s="6">
        <v>3</v>
      </c>
      <c r="G79" s="6" t="s">
        <v>131</v>
      </c>
      <c r="H79" s="6">
        <f>COUNTIF('INPUT DATA'!O$2:O$11,'REKAP 1 (untuk di Laporan)'!$A32)</f>
        <v>0</v>
      </c>
      <c r="I79" s="31">
        <f>H79/H82</f>
        <v>0</v>
      </c>
    </row>
    <row r="80" spans="1:9">
      <c r="A80" s="6">
        <v>4</v>
      </c>
      <c r="B80" s="6" t="s">
        <v>132</v>
      </c>
      <c r="C80" s="6">
        <f>COUNTIF('INPUT DATA'!N$2:N$11,'REKAP 1 (untuk di Laporan)'!$A33)</f>
        <v>0</v>
      </c>
      <c r="D80" s="31">
        <f>C80/C82</f>
        <v>0</v>
      </c>
      <c r="F80" s="6">
        <v>4</v>
      </c>
      <c r="G80" s="6" t="s">
        <v>132</v>
      </c>
      <c r="H80" s="6">
        <f>COUNTIF('INPUT DATA'!O$2:O$11,'REKAP 1 (untuk di Laporan)'!$A33)</f>
        <v>4</v>
      </c>
      <c r="I80" s="31">
        <f>H80/H82</f>
        <v>0.4</v>
      </c>
    </row>
    <row r="81" spans="1:16">
      <c r="A81" s="6">
        <v>5</v>
      </c>
      <c r="B81" s="6" t="s">
        <v>133</v>
      </c>
      <c r="C81" s="6">
        <f>COUNTIF('INPUT DATA'!N$2:N$11,'REKAP 1 (untuk di Laporan)'!$A34)</f>
        <v>8</v>
      </c>
      <c r="D81" s="31">
        <f>C81/C82</f>
        <v>0.8</v>
      </c>
      <c r="F81" s="6">
        <v>5</v>
      </c>
      <c r="G81" s="6" t="s">
        <v>133</v>
      </c>
      <c r="H81" s="6">
        <f>COUNTIF('INPUT DATA'!O$2:O$11,'REKAP 1 (untuk di Laporan)'!$A34)</f>
        <v>5</v>
      </c>
      <c r="I81" s="31">
        <f>H81/H82</f>
        <v>0.5</v>
      </c>
    </row>
    <row r="82" spans="1:16">
      <c r="A82" s="6"/>
      <c r="B82" s="6"/>
      <c r="C82" s="6">
        <f>SUM(C77:C81)</f>
        <v>10</v>
      </c>
      <c r="D82" s="32">
        <f>SUM(D77:D81)</f>
        <v>1</v>
      </c>
      <c r="F82" s="6"/>
      <c r="G82" s="6"/>
      <c r="H82" s="6">
        <f>SUM(H77:H81)</f>
        <v>10</v>
      </c>
      <c r="I82" s="32">
        <f>SUM(I77:I81)</f>
        <v>1</v>
      </c>
    </row>
    <row r="84" spans="1:16" s="75" customFormat="1" ht="29.25" customHeight="1">
      <c r="A84" s="104" t="s">
        <v>117</v>
      </c>
      <c r="B84" s="104"/>
      <c r="C84" s="104"/>
      <c r="D84" s="104"/>
      <c r="F84" s="104" t="s">
        <v>118</v>
      </c>
      <c r="G84" s="104"/>
      <c r="H84" s="104"/>
      <c r="I84" s="104"/>
    </row>
    <row r="85" spans="1:16">
      <c r="A85" s="5" t="s">
        <v>12</v>
      </c>
      <c r="B85" s="5" t="s">
        <v>82</v>
      </c>
      <c r="C85" s="5" t="s">
        <v>90</v>
      </c>
      <c r="D85" s="5" t="s">
        <v>83</v>
      </c>
      <c r="F85" s="5" t="s">
        <v>12</v>
      </c>
      <c r="G85" s="5" t="s">
        <v>82</v>
      </c>
      <c r="H85" s="5" t="s">
        <v>90</v>
      </c>
      <c r="I85" s="5" t="s">
        <v>83</v>
      </c>
    </row>
    <row r="86" spans="1:16">
      <c r="A86" s="6">
        <v>1</v>
      </c>
      <c r="B86" s="6" t="s">
        <v>129</v>
      </c>
      <c r="C86" s="6">
        <f>COUNTIF('INPUT DATA'!P$2:P$11,'REKAP 1 (untuk di Laporan)'!$A30)</f>
        <v>0</v>
      </c>
      <c r="D86" s="31">
        <f>C86/C91</f>
        <v>0</v>
      </c>
      <c r="F86" s="6">
        <v>1</v>
      </c>
      <c r="G86" s="6" t="s">
        <v>129</v>
      </c>
      <c r="H86" s="6">
        <f>COUNTIF('INPUT DATA'!Q$2:Q$11,'REKAP 1 (untuk di Laporan)'!$A30)</f>
        <v>0</v>
      </c>
      <c r="I86" s="31">
        <f>H86/H91</f>
        <v>0</v>
      </c>
    </row>
    <row r="87" spans="1:16">
      <c r="A87" s="6">
        <v>2</v>
      </c>
      <c r="B87" s="6" t="s">
        <v>130</v>
      </c>
      <c r="C87" s="6">
        <f>COUNTIF('INPUT DATA'!P$2:P$11,'REKAP 1 (untuk di Laporan)'!$A31)</f>
        <v>0</v>
      </c>
      <c r="D87" s="31">
        <f>C87/C91</f>
        <v>0</v>
      </c>
      <c r="F87" s="6">
        <v>2</v>
      </c>
      <c r="G87" s="6" t="s">
        <v>130</v>
      </c>
      <c r="H87" s="6">
        <f>COUNTIF('INPUT DATA'!Q$2:Q$11,'REKAP 1 (untuk di Laporan)'!$A31)</f>
        <v>0</v>
      </c>
      <c r="I87" s="31">
        <f>H87/H91</f>
        <v>0</v>
      </c>
    </row>
    <row r="88" spans="1:16">
      <c r="A88" s="6">
        <v>3</v>
      </c>
      <c r="B88" s="6" t="s">
        <v>131</v>
      </c>
      <c r="C88" s="6">
        <f>COUNTIF('INPUT DATA'!P$2:P$11,'REKAP 1 (untuk di Laporan)'!$A32)</f>
        <v>0</v>
      </c>
      <c r="D88" s="31">
        <f>C88/C91</f>
        <v>0</v>
      </c>
      <c r="F88" s="6">
        <v>3</v>
      </c>
      <c r="G88" s="6" t="s">
        <v>131</v>
      </c>
      <c r="H88" s="6">
        <f>COUNTIF('INPUT DATA'!Q$2:Q$11,'REKAP 1 (untuk di Laporan)'!$A32)</f>
        <v>1</v>
      </c>
      <c r="I88" s="31">
        <f>H88/H91</f>
        <v>0.1</v>
      </c>
    </row>
    <row r="89" spans="1:16">
      <c r="A89" s="6">
        <v>4</v>
      </c>
      <c r="B89" s="6" t="s">
        <v>132</v>
      </c>
      <c r="C89" s="6">
        <f>COUNTIF('INPUT DATA'!P$2:P$11,'REKAP 1 (untuk di Laporan)'!$A33)</f>
        <v>6</v>
      </c>
      <c r="D89" s="31">
        <f>C89/C91</f>
        <v>0.6</v>
      </c>
      <c r="F89" s="6">
        <v>4</v>
      </c>
      <c r="G89" s="6" t="s">
        <v>132</v>
      </c>
      <c r="H89" s="6">
        <f>COUNTIF('INPUT DATA'!Q$2:Q$11,'REKAP 1 (untuk di Laporan)'!$A33)</f>
        <v>3</v>
      </c>
      <c r="I89" s="31">
        <f>H89/H91</f>
        <v>0.3</v>
      </c>
    </row>
    <row r="90" spans="1:16">
      <c r="A90" s="6">
        <v>5</v>
      </c>
      <c r="B90" s="6" t="s">
        <v>133</v>
      </c>
      <c r="C90" s="6">
        <f>COUNTIF('INPUT DATA'!P$2:P$11,'REKAP 1 (untuk di Laporan)'!$A34)</f>
        <v>4</v>
      </c>
      <c r="D90" s="31">
        <f>C90/C91</f>
        <v>0.4</v>
      </c>
      <c r="F90" s="6">
        <v>5</v>
      </c>
      <c r="G90" s="6" t="s">
        <v>133</v>
      </c>
      <c r="H90" s="6">
        <f>COUNTIF('INPUT DATA'!Q$2:Q$11,'REKAP 1 (untuk di Laporan)'!$A34)</f>
        <v>6</v>
      </c>
      <c r="I90" s="31">
        <f>H90/H91</f>
        <v>0.6</v>
      </c>
    </row>
    <row r="91" spans="1:16">
      <c r="A91" s="6"/>
      <c r="B91" s="6"/>
      <c r="C91" s="6">
        <f>SUM(C86:C90)</f>
        <v>10</v>
      </c>
      <c r="D91" s="32">
        <f>SUM(D86:D90)</f>
        <v>1</v>
      </c>
      <c r="F91" s="6"/>
      <c r="G91" s="6"/>
      <c r="H91" s="6">
        <f>SUM(H86:H90)</f>
        <v>10</v>
      </c>
      <c r="I91" s="32">
        <f>SUM(I86:I90)</f>
        <v>1</v>
      </c>
    </row>
    <row r="93" spans="1:16" s="4" customFormat="1" ht="42.75" customHeight="1">
      <c r="A93" s="104" t="s">
        <v>119</v>
      </c>
      <c r="B93" s="104"/>
      <c r="C93" s="104"/>
      <c r="D93" s="104"/>
      <c r="K93" s="75"/>
      <c r="L93" s="75"/>
      <c r="M93" s="75"/>
      <c r="N93" s="75"/>
      <c r="O93" s="75"/>
      <c r="P93" s="75"/>
    </row>
    <row r="94" spans="1:16">
      <c r="A94" s="5" t="s">
        <v>12</v>
      </c>
      <c r="B94" s="5" t="s">
        <v>82</v>
      </c>
      <c r="C94" s="5" t="s">
        <v>90</v>
      </c>
      <c r="D94" s="5" t="s">
        <v>83</v>
      </c>
    </row>
    <row r="95" spans="1:16">
      <c r="A95" s="6">
        <v>1</v>
      </c>
      <c r="B95" s="6" t="s">
        <v>129</v>
      </c>
      <c r="C95" s="6">
        <f>COUNTIF('INPUT DATA'!R$2:R$11,'REKAP 1 (untuk di Laporan)'!$A30)</f>
        <v>0</v>
      </c>
      <c r="D95" s="31">
        <f>C95/C100</f>
        <v>0</v>
      </c>
    </row>
    <row r="96" spans="1:16">
      <c r="A96" s="6">
        <v>2</v>
      </c>
      <c r="B96" s="6" t="s">
        <v>130</v>
      </c>
      <c r="C96" s="6">
        <f>COUNTIF('INPUT DATA'!R$2:R$11,'REKAP 1 (untuk di Laporan)'!$A31)</f>
        <v>0</v>
      </c>
      <c r="D96" s="31">
        <f>C96/C100</f>
        <v>0</v>
      </c>
    </row>
    <row r="97" spans="1:16">
      <c r="A97" s="6">
        <v>3</v>
      </c>
      <c r="B97" s="6" t="s">
        <v>131</v>
      </c>
      <c r="C97" s="6">
        <f>COUNTIF('INPUT DATA'!R$2:R$11,'REKAP 1 (untuk di Laporan)'!$A32)</f>
        <v>0</v>
      </c>
      <c r="D97" s="31">
        <f>C97/C100</f>
        <v>0</v>
      </c>
    </row>
    <row r="98" spans="1:16">
      <c r="A98" s="6">
        <v>4</v>
      </c>
      <c r="B98" s="6" t="s">
        <v>132</v>
      </c>
      <c r="C98" s="6">
        <f>COUNTIF('INPUT DATA'!R$2:R$11,'REKAP 1 (untuk di Laporan)'!$A33)</f>
        <v>5</v>
      </c>
      <c r="D98" s="31">
        <f>C98/C100</f>
        <v>0.5</v>
      </c>
    </row>
    <row r="99" spans="1:16">
      <c r="A99" s="6">
        <v>5</v>
      </c>
      <c r="B99" s="6" t="s">
        <v>133</v>
      </c>
      <c r="C99" s="6">
        <f>COUNTIF('INPUT DATA'!R$2:R$11,'REKAP 1 (untuk di Laporan)'!$A34)</f>
        <v>5</v>
      </c>
      <c r="D99" s="31">
        <f>C99/C100</f>
        <v>0.5</v>
      </c>
    </row>
    <row r="100" spans="1:16">
      <c r="A100" s="6"/>
      <c r="B100" s="6"/>
      <c r="C100" s="6">
        <f>SUM(C95:C99)</f>
        <v>10</v>
      </c>
      <c r="D100" s="32">
        <f>SUM(D95:D99)</f>
        <v>1</v>
      </c>
    </row>
    <row r="103" spans="1:16" ht="28.5" customHeight="1">
      <c r="A103" s="105" t="s">
        <v>120</v>
      </c>
      <c r="B103" s="105"/>
      <c r="C103" s="105"/>
      <c r="D103" s="105"/>
      <c r="K103" s="37"/>
      <c r="L103" s="37"/>
      <c r="M103" s="37"/>
      <c r="N103" s="37"/>
      <c r="O103" s="37"/>
      <c r="P103" s="37"/>
    </row>
    <row r="104" spans="1:16">
      <c r="A104" s="5" t="s">
        <v>12</v>
      </c>
      <c r="B104" s="5" t="s">
        <v>82</v>
      </c>
      <c r="C104" s="5" t="s">
        <v>90</v>
      </c>
      <c r="D104" s="5" t="s">
        <v>83</v>
      </c>
    </row>
    <row r="105" spans="1:16">
      <c r="A105" s="6">
        <v>1</v>
      </c>
      <c r="B105" s="6" t="s">
        <v>138</v>
      </c>
      <c r="C105" s="6">
        <f>COUNTIF('INPUT DATA'!S$2:S$11,'REKAP 1 (untuk di Laporan)'!$A30)</f>
        <v>0</v>
      </c>
      <c r="D105" s="31">
        <f>C105/C110</f>
        <v>0</v>
      </c>
    </row>
    <row r="106" spans="1:16">
      <c r="A106" s="6">
        <v>2</v>
      </c>
      <c r="B106" s="6" t="s">
        <v>139</v>
      </c>
      <c r="C106" s="6">
        <f>COUNTIF('INPUT DATA'!S$2:S$11,'REKAP 1 (untuk di Laporan)'!$A31)</f>
        <v>0</v>
      </c>
      <c r="D106" s="31">
        <f>C106/C110</f>
        <v>0</v>
      </c>
    </row>
    <row r="107" spans="1:16">
      <c r="A107" s="6">
        <v>3</v>
      </c>
      <c r="B107" s="6" t="s">
        <v>140</v>
      </c>
      <c r="C107" s="6">
        <f>COUNTIF('INPUT DATA'!S$2:S$11,'REKAP 1 (untuk di Laporan)'!$A32)</f>
        <v>0</v>
      </c>
      <c r="D107" s="31">
        <f>C107/C110</f>
        <v>0</v>
      </c>
    </row>
    <row r="108" spans="1:16">
      <c r="A108" s="6">
        <v>4</v>
      </c>
      <c r="B108" s="6" t="s">
        <v>141</v>
      </c>
      <c r="C108" s="6">
        <f>COUNTIF('INPUT DATA'!S$2:S$11,'REKAP 1 (untuk di Laporan)'!$A33)</f>
        <v>0</v>
      </c>
      <c r="D108" s="31">
        <f>C108/C110</f>
        <v>0</v>
      </c>
    </row>
    <row r="109" spans="1:16">
      <c r="A109" s="6">
        <v>5</v>
      </c>
      <c r="B109" s="6" t="s">
        <v>142</v>
      </c>
      <c r="C109" s="6">
        <f>COUNTIF('INPUT DATA'!S$2:S$11,'REKAP 1 (untuk di Laporan)'!$A34)</f>
        <v>10</v>
      </c>
      <c r="D109" s="31">
        <f>C109/C110</f>
        <v>1</v>
      </c>
    </row>
    <row r="110" spans="1:16">
      <c r="A110" s="6"/>
      <c r="B110" s="6"/>
      <c r="C110" s="6">
        <f>SUM(C105:C109)</f>
        <v>10</v>
      </c>
      <c r="D110" s="32">
        <f>SUM(D105:D109)</f>
        <v>1</v>
      </c>
    </row>
    <row r="112" spans="1:16" ht="27.75" customHeight="1">
      <c r="A112" s="105" t="s">
        <v>121</v>
      </c>
      <c r="B112" s="105"/>
      <c r="C112" s="105"/>
      <c r="D112" s="105"/>
      <c r="K112" s="37"/>
      <c r="L112" s="37"/>
      <c r="M112" s="37"/>
      <c r="N112" s="37"/>
      <c r="O112" s="37"/>
      <c r="P112" s="37"/>
    </row>
    <row r="113" spans="1:4">
      <c r="A113" s="5" t="s">
        <v>12</v>
      </c>
      <c r="B113" s="5" t="s">
        <v>82</v>
      </c>
      <c r="C113" s="5" t="s">
        <v>90</v>
      </c>
      <c r="D113" s="5" t="s">
        <v>83</v>
      </c>
    </row>
    <row r="114" spans="1:4">
      <c r="A114" s="6">
        <v>1</v>
      </c>
      <c r="B114" s="6" t="s">
        <v>84</v>
      </c>
      <c r="C114" s="6">
        <f>COUNTIF('INPUT DATA'!T$2:T$11,'REKAP 1 (untuk di Laporan)'!$A30)</f>
        <v>0</v>
      </c>
      <c r="D114" s="31">
        <f>C114/C119</f>
        <v>0</v>
      </c>
    </row>
    <row r="115" spans="1:4">
      <c r="A115" s="6">
        <v>2</v>
      </c>
      <c r="B115" s="6" t="s">
        <v>85</v>
      </c>
      <c r="C115" s="6">
        <f>COUNTIF('INPUT DATA'!T$2:T$11,'REKAP 1 (untuk di Laporan)'!$A31)</f>
        <v>0</v>
      </c>
      <c r="D115" s="31">
        <f>C115/C119</f>
        <v>0</v>
      </c>
    </row>
    <row r="116" spans="1:4">
      <c r="A116" s="6">
        <v>3</v>
      </c>
      <c r="B116" s="6" t="s">
        <v>86</v>
      </c>
      <c r="C116" s="6">
        <f>COUNTIF('INPUT DATA'!T$2:T$11,'REKAP 1 (untuk di Laporan)'!$A32)</f>
        <v>0</v>
      </c>
      <c r="D116" s="31">
        <f>C116/C119</f>
        <v>0</v>
      </c>
    </row>
    <row r="117" spans="1:4">
      <c r="A117" s="6">
        <v>4</v>
      </c>
      <c r="B117" s="6" t="s">
        <v>87</v>
      </c>
      <c r="C117" s="6">
        <f>COUNTIF('INPUT DATA'!T$2:T$11,'REKAP 1 (untuk di Laporan)'!$A33)</f>
        <v>1</v>
      </c>
      <c r="D117" s="31">
        <f>C117/C119</f>
        <v>0.1</v>
      </c>
    </row>
    <row r="118" spans="1:4">
      <c r="A118" s="6">
        <v>5</v>
      </c>
      <c r="B118" s="6" t="s">
        <v>88</v>
      </c>
      <c r="C118" s="6">
        <f>COUNTIF('INPUT DATA'!T$2:T$11,'REKAP 1 (untuk di Laporan)'!$A34)</f>
        <v>9</v>
      </c>
      <c r="D118" s="31">
        <f>C118/C119</f>
        <v>0.9</v>
      </c>
    </row>
    <row r="119" spans="1:4">
      <c r="A119" s="6"/>
      <c r="B119" s="6"/>
      <c r="C119" s="6">
        <f>SUM(C114:C118)</f>
        <v>10</v>
      </c>
      <c r="D119" s="32">
        <f>SUM(D114:D118)</f>
        <v>1</v>
      </c>
    </row>
    <row r="120" spans="1:4">
      <c r="A120" s="33"/>
      <c r="B120" s="33"/>
    </row>
  </sheetData>
  <sheetProtection algorithmName="SHA-512" hashValue="p/ZeXEyp3XvXsDz/2NkwoSu8snwkxVxGEfqpErPZb+xORMKz54sZJ4b8F4cbhGYblULM7u9/kkBLFnYldijU3A==" saltValue="RECnKRoDsf7YcHvEig9qJw==" spinCount="100000" sheet="1" objects="1" scenarios="1"/>
  <mergeCells count="34">
    <mergeCell ref="A103:D103"/>
    <mergeCell ref="A112:D112"/>
    <mergeCell ref="A1:I1"/>
    <mergeCell ref="A2:I2"/>
    <mergeCell ref="A5:B5"/>
    <mergeCell ref="A6:B6"/>
    <mergeCell ref="A7:B7"/>
    <mergeCell ref="A9:B9"/>
    <mergeCell ref="C5:I5"/>
    <mergeCell ref="C6:I6"/>
    <mergeCell ref="C7:I7"/>
    <mergeCell ref="A12:D12"/>
    <mergeCell ref="A16:B16"/>
    <mergeCell ref="F12:I12"/>
    <mergeCell ref="F18:G18"/>
    <mergeCell ref="B27:I27"/>
    <mergeCell ref="A38:D38"/>
    <mergeCell ref="F38:I38"/>
    <mergeCell ref="A66:D66"/>
    <mergeCell ref="F66:I66"/>
    <mergeCell ref="A19:D19"/>
    <mergeCell ref="A24:B24"/>
    <mergeCell ref="A3:I3"/>
    <mergeCell ref="A4:I4"/>
    <mergeCell ref="C8:I8"/>
    <mergeCell ref="A8:B8"/>
    <mergeCell ref="C9:I9"/>
    <mergeCell ref="A84:D84"/>
    <mergeCell ref="F84:I84"/>
    <mergeCell ref="A47:D47"/>
    <mergeCell ref="F47:I47"/>
    <mergeCell ref="A93:D93"/>
    <mergeCell ref="A75:D75"/>
    <mergeCell ref="F75:I75"/>
  </mergeCells>
  <pageMargins left="0.7" right="0.7" top="0.75" bottom="0.75" header="0.3" footer="0.3"/>
  <pageSetup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opLeftCell="A54" workbookViewId="0">
      <selection activeCell="B30" sqref="B30"/>
    </sheetView>
  </sheetViews>
  <sheetFormatPr defaultColWidth="9.125" defaultRowHeight="15.75"/>
  <cols>
    <col min="1" max="1" width="7" style="46" customWidth="1"/>
    <col min="2" max="2" width="23.625" style="46" customWidth="1"/>
    <col min="3" max="3" width="7.75" style="52" customWidth="1"/>
    <col min="4" max="4" width="10.625" style="52" customWidth="1"/>
    <col min="5" max="5" width="35" style="52" customWidth="1"/>
    <col min="6" max="6" width="10.625" style="65" customWidth="1"/>
    <col min="7" max="16384" width="9.125" style="46"/>
  </cols>
  <sheetData>
    <row r="1" spans="1:9" ht="22.5">
      <c r="A1" s="118" t="s">
        <v>92</v>
      </c>
      <c r="B1" s="118"/>
      <c r="C1" s="118"/>
      <c r="D1" s="118"/>
      <c r="E1" s="118"/>
      <c r="F1" s="118"/>
    </row>
    <row r="2" spans="1:9" ht="23.25" thickBot="1">
      <c r="A2" s="121" t="str">
        <f>'PROFIL DOSEN'!D4</f>
        <v>UNIVERSITAS BINA SARANA INFORMATIKA</v>
      </c>
      <c r="B2" s="121"/>
      <c r="C2" s="121"/>
      <c r="D2" s="121"/>
      <c r="E2" s="121"/>
      <c r="F2" s="121"/>
    </row>
    <row r="3" spans="1:9" ht="28.5" customHeight="1" thickTop="1">
      <c r="B3" s="47" t="s">
        <v>93</v>
      </c>
      <c r="C3" s="119" t="s">
        <v>146</v>
      </c>
      <c r="D3" s="120"/>
      <c r="E3" s="120"/>
      <c r="F3" s="120"/>
    </row>
    <row r="4" spans="1:9">
      <c r="A4" s="48"/>
      <c r="B4" s="48"/>
      <c r="C4" s="73" t="s">
        <v>148</v>
      </c>
      <c r="D4" s="48"/>
      <c r="E4" s="48"/>
    </row>
    <row r="5" spans="1:9" ht="18">
      <c r="A5" s="116" t="s">
        <v>94</v>
      </c>
      <c r="B5" s="116"/>
      <c r="C5" s="116"/>
      <c r="D5" s="116"/>
      <c r="E5" s="116"/>
      <c r="F5" s="116"/>
    </row>
    <row r="6" spans="1:9">
      <c r="A6" s="117" t="s">
        <v>99</v>
      </c>
      <c r="B6" s="117"/>
      <c r="C6" s="117" t="str">
        <f>CONCATENATE(":",'PROFIL DOSEN'!D7)</f>
        <v>:Arina Selawati, M.Kom</v>
      </c>
      <c r="D6" s="117"/>
      <c r="E6" s="117"/>
      <c r="F6" s="117"/>
      <c r="G6" s="50"/>
    </row>
    <row r="7" spans="1:9">
      <c r="A7" s="117" t="s">
        <v>100</v>
      </c>
      <c r="B7" s="117"/>
      <c r="C7" s="117" t="str">
        <f>CONCATENATE(":",'PROFIL DOSEN'!D8)</f>
        <v>:202110267</v>
      </c>
      <c r="D7" s="117"/>
      <c r="E7" s="117"/>
      <c r="F7" s="117"/>
      <c r="G7" s="50"/>
    </row>
    <row r="8" spans="1:9">
      <c r="A8" s="117" t="s">
        <v>101</v>
      </c>
      <c r="B8" s="117"/>
      <c r="C8" s="117" t="str">
        <f>CONCATENATE(":",'PROFIL DOSEN'!D9)</f>
        <v>:302079501</v>
      </c>
      <c r="D8" s="117"/>
      <c r="E8" s="117"/>
      <c r="F8" s="117"/>
      <c r="G8" s="50"/>
    </row>
    <row r="9" spans="1:9">
      <c r="A9" s="117" t="s">
        <v>102</v>
      </c>
      <c r="B9" s="117"/>
      <c r="C9" s="117" t="str">
        <f>CONCATENATE(":",'PROFIL DOSEN'!D10)</f>
        <v>:Informatika (S1)</v>
      </c>
      <c r="D9" s="117"/>
      <c r="E9" s="117"/>
      <c r="F9" s="117"/>
    </row>
    <row r="11" spans="1:9" ht="18">
      <c r="A11" s="116" t="s">
        <v>95</v>
      </c>
      <c r="B11" s="116"/>
      <c r="C11" s="116"/>
      <c r="D11" s="116"/>
      <c r="E11" s="116"/>
      <c r="F11" s="116"/>
    </row>
    <row r="12" spans="1:9">
      <c r="A12" s="117" t="s">
        <v>50</v>
      </c>
      <c r="B12" s="117"/>
      <c r="C12" s="117" t="str">
        <f>CONCATENATE(":",'PROFIL DOSEN'!D13)</f>
        <v>:8 Maret 2026</v>
      </c>
      <c r="D12" s="117"/>
      <c r="E12" s="117"/>
      <c r="F12" s="117"/>
      <c r="H12" s="49"/>
      <c r="I12" s="49"/>
    </row>
    <row r="13" spans="1:9">
      <c r="A13" s="117" t="s">
        <v>7</v>
      </c>
      <c r="B13" s="117"/>
      <c r="C13" s="117" t="str">
        <f>CONCATENATE(":",'PROFIL DOSEN'!D14)</f>
        <v xml:space="preserve">:Pemanfaatan Artificial Intelligence (AI) Untuk Peningkatan Literasi Digital pada RT 03 RW 02 Rawa Mekar Jaya, Serpong, Tangerang Selatan
</v>
      </c>
      <c r="D13" s="117"/>
      <c r="E13" s="117"/>
      <c r="F13" s="117"/>
      <c r="H13" s="49"/>
      <c r="I13" s="49"/>
    </row>
    <row r="14" spans="1:9">
      <c r="A14" s="117" t="s">
        <v>8</v>
      </c>
      <c r="B14" s="117"/>
      <c r="C14" s="117" t="str">
        <f>CONCATENATE(":",'PROFIL DOSEN'!D15)</f>
        <v>:RT 03 RW 02 Rawa Mekar Jaya, Serpong, Tangerang Selatan</v>
      </c>
      <c r="D14" s="117"/>
      <c r="E14" s="117"/>
      <c r="F14" s="117"/>
    </row>
    <row r="15" spans="1:9">
      <c r="A15" s="117" t="s">
        <v>89</v>
      </c>
      <c r="B15" s="117"/>
      <c r="C15" s="117" t="str">
        <f>CONCATENATE(":",'PROFIL DOSEN'!D16)</f>
        <v>:Pengurus RT 03 RW 02 Rawa Mekar Jaya, Serpong, Tangerang Selatan</v>
      </c>
      <c r="D15" s="117"/>
      <c r="E15" s="117"/>
      <c r="F15" s="117"/>
    </row>
    <row r="16" spans="1:9">
      <c r="A16" s="117" t="s">
        <v>81</v>
      </c>
      <c r="B16" s="117"/>
      <c r="C16" s="117" t="str">
        <f>CONCATENATE(":",'PROFIL DOSEN'!D17)</f>
        <v>:10</v>
      </c>
      <c r="D16" s="117"/>
      <c r="E16" s="117"/>
      <c r="F16" s="117"/>
    </row>
    <row r="17" spans="1:6">
      <c r="A17" s="49"/>
      <c r="B17" s="49"/>
      <c r="C17" s="49"/>
      <c r="D17" s="49"/>
      <c r="E17" s="49"/>
    </row>
    <row r="18" spans="1:6" ht="18">
      <c r="A18" s="116" t="s">
        <v>96</v>
      </c>
      <c r="B18" s="116"/>
      <c r="C18" s="116"/>
      <c r="D18" s="116"/>
      <c r="E18" s="116"/>
      <c r="F18" s="116"/>
    </row>
    <row r="19" spans="1:6" s="56" customFormat="1">
      <c r="A19" s="74" t="s">
        <v>153</v>
      </c>
      <c r="B19" s="53"/>
      <c r="C19" s="53"/>
      <c r="D19" s="54"/>
      <c r="E19" s="55"/>
      <c r="F19" s="70"/>
    </row>
    <row r="20" spans="1:6" s="56" customFormat="1">
      <c r="A20" s="57" t="s">
        <v>12</v>
      </c>
      <c r="B20" s="57" t="s">
        <v>6</v>
      </c>
      <c r="C20" s="57" t="s">
        <v>90</v>
      </c>
      <c r="D20" s="58"/>
      <c r="E20" s="59"/>
      <c r="F20" s="70"/>
    </row>
    <row r="21" spans="1:6" s="56" customFormat="1">
      <c r="A21" s="60">
        <v>1</v>
      </c>
      <c r="B21" s="61" t="s">
        <v>104</v>
      </c>
      <c r="C21" s="62">
        <f>'REKAP 1 (untuk di Laporan)'!C14</f>
        <v>8</v>
      </c>
      <c r="D21" s="58"/>
      <c r="E21" s="54"/>
      <c r="F21" s="70"/>
    </row>
    <row r="22" spans="1:6" s="56" customFormat="1">
      <c r="A22" s="60">
        <v>2</v>
      </c>
      <c r="B22" s="61" t="s">
        <v>105</v>
      </c>
      <c r="C22" s="62">
        <f>'REKAP 1 (untuk di Laporan)'!C15</f>
        <v>2</v>
      </c>
      <c r="D22" s="58"/>
      <c r="E22" s="54"/>
      <c r="F22" s="70"/>
    </row>
    <row r="23" spans="1:6" s="56" customFormat="1">
      <c r="A23" s="122" t="s">
        <v>81</v>
      </c>
      <c r="B23" s="123"/>
      <c r="C23" s="63">
        <f t="shared" ref="C23" si="0">SUM(C21:C22)</f>
        <v>10</v>
      </c>
      <c r="D23" s="58"/>
      <c r="E23" s="54"/>
      <c r="F23" s="70"/>
    </row>
    <row r="24" spans="1:6" s="56" customFormat="1">
      <c r="A24" s="64"/>
      <c r="B24" s="64"/>
      <c r="C24" s="64"/>
      <c r="D24" s="64"/>
      <c r="E24" s="64"/>
      <c r="F24" s="70"/>
    </row>
    <row r="25" spans="1:6" s="56" customFormat="1">
      <c r="A25" s="74" t="s">
        <v>154</v>
      </c>
      <c r="B25" s="53"/>
      <c r="C25" s="53"/>
      <c r="D25" s="54"/>
      <c r="E25" s="55"/>
      <c r="F25" s="70"/>
    </row>
    <row r="26" spans="1:6" s="56" customFormat="1">
      <c r="A26" s="57" t="s">
        <v>12</v>
      </c>
      <c r="B26" s="57" t="s">
        <v>6</v>
      </c>
      <c r="C26" s="57" t="s">
        <v>90</v>
      </c>
      <c r="D26" s="58"/>
      <c r="E26" s="59"/>
      <c r="F26" s="70"/>
    </row>
    <row r="27" spans="1:6" s="56" customFormat="1">
      <c r="A27" s="60">
        <v>1</v>
      </c>
      <c r="B27" s="61" t="s">
        <v>168</v>
      </c>
      <c r="C27" s="62">
        <f>'REKAP 1 (untuk di Laporan)'!H14</f>
        <v>1</v>
      </c>
      <c r="D27" s="58"/>
      <c r="E27" s="54"/>
      <c r="F27" s="70"/>
    </row>
    <row r="28" spans="1:6" s="56" customFormat="1">
      <c r="A28" s="60">
        <v>2</v>
      </c>
      <c r="B28" s="61" t="s">
        <v>166</v>
      </c>
      <c r="C28" s="62">
        <f>'REKAP 1 (untuk di Laporan)'!H15</f>
        <v>2</v>
      </c>
      <c r="D28" s="58"/>
      <c r="E28" s="54"/>
      <c r="F28" s="70"/>
    </row>
    <row r="29" spans="1:6" s="56" customFormat="1">
      <c r="A29" s="60">
        <v>3</v>
      </c>
      <c r="B29" s="61" t="s">
        <v>167</v>
      </c>
      <c r="C29" s="62">
        <f>'REKAP 1 (untuk di Laporan)'!H16</f>
        <v>4</v>
      </c>
      <c r="D29" s="58"/>
      <c r="E29" s="54"/>
      <c r="F29" s="70"/>
    </row>
    <row r="30" spans="1:6" s="56" customFormat="1">
      <c r="A30" s="60">
        <v>4</v>
      </c>
      <c r="B30" s="61" t="s">
        <v>106</v>
      </c>
      <c r="C30" s="62">
        <f>'REKAP 1 (untuk di Laporan)'!H17</f>
        <v>3</v>
      </c>
      <c r="D30" s="58"/>
      <c r="E30" s="54"/>
      <c r="F30" s="70"/>
    </row>
    <row r="31" spans="1:6" s="56" customFormat="1" ht="15" customHeight="1">
      <c r="A31" s="122" t="s">
        <v>81</v>
      </c>
      <c r="B31" s="124"/>
      <c r="C31" s="63">
        <f t="shared" ref="C31" si="1">SUM(C27:C30)</f>
        <v>10</v>
      </c>
      <c r="D31" s="58"/>
      <c r="E31" s="54"/>
      <c r="F31" s="70"/>
    </row>
    <row r="32" spans="1:6" s="56" customFormat="1" ht="15" customHeight="1">
      <c r="A32" s="83"/>
      <c r="B32" s="65"/>
      <c r="C32" s="65"/>
      <c r="D32" s="58"/>
      <c r="E32" s="54"/>
      <c r="F32" s="70"/>
    </row>
    <row r="33" spans="1:6" s="56" customFormat="1" ht="15" customHeight="1">
      <c r="A33" s="84" t="s">
        <v>163</v>
      </c>
      <c r="B33" s="79"/>
      <c r="C33" s="79"/>
      <c r="D33" s="79"/>
      <c r="E33" s="54"/>
      <c r="F33" s="70"/>
    </row>
    <row r="34" spans="1:6" s="56" customFormat="1" ht="15" customHeight="1">
      <c r="A34" s="40" t="s">
        <v>12</v>
      </c>
      <c r="B34" s="40" t="s">
        <v>6</v>
      </c>
      <c r="C34" s="40" t="s">
        <v>90</v>
      </c>
      <c r="D34" s="54"/>
      <c r="E34" s="54"/>
      <c r="F34" s="70"/>
    </row>
    <row r="35" spans="1:6" s="56" customFormat="1" ht="15" customHeight="1">
      <c r="A35" s="41">
        <v>1</v>
      </c>
      <c r="B35" s="42" t="s">
        <v>160</v>
      </c>
      <c r="C35" s="43">
        <f>'REKAP 1 (untuk di Laporan)'!C21</f>
        <v>10</v>
      </c>
      <c r="D35" s="54"/>
      <c r="E35" s="54"/>
      <c r="F35" s="70"/>
    </row>
    <row r="36" spans="1:6" s="56" customFormat="1" ht="15" customHeight="1">
      <c r="A36" s="41">
        <v>2</v>
      </c>
      <c r="B36" s="42" t="s">
        <v>161</v>
      </c>
      <c r="C36" s="43">
        <f>'REKAP 1 (untuk di Laporan)'!C22</f>
        <v>0</v>
      </c>
      <c r="D36" s="54"/>
      <c r="E36" s="54"/>
      <c r="F36" s="70"/>
    </row>
    <row r="37" spans="1:6" s="56" customFormat="1" ht="15" customHeight="1">
      <c r="A37" s="41">
        <v>3</v>
      </c>
      <c r="B37" s="42" t="s">
        <v>162</v>
      </c>
      <c r="C37" s="43">
        <f>'REKAP 1 (untuk di Laporan)'!C23</f>
        <v>0</v>
      </c>
      <c r="D37" s="54"/>
      <c r="E37" s="54"/>
      <c r="F37" s="70"/>
    </row>
    <row r="38" spans="1:6" s="56" customFormat="1" ht="15" customHeight="1">
      <c r="A38" s="65"/>
      <c r="B38" s="65"/>
      <c r="C38" s="65"/>
      <c r="D38" s="58"/>
      <c r="E38" s="54"/>
      <c r="F38" s="70"/>
    </row>
    <row r="39" spans="1:6" s="56" customFormat="1" ht="15" customHeight="1">
      <c r="A39" s="65"/>
      <c r="B39" s="65"/>
      <c r="C39" s="65"/>
      <c r="D39" s="54"/>
      <c r="E39" s="54"/>
      <c r="F39" s="70"/>
    </row>
    <row r="40" spans="1:6">
      <c r="A40" s="125" t="s">
        <v>122</v>
      </c>
      <c r="B40" s="125"/>
      <c r="C40" s="125"/>
      <c r="D40" s="125"/>
      <c r="E40" s="125"/>
      <c r="F40" s="125"/>
    </row>
    <row r="41" spans="1:6" ht="31.5">
      <c r="A41" s="66" t="s">
        <v>97</v>
      </c>
      <c r="B41" s="126" t="s">
        <v>98</v>
      </c>
      <c r="C41" s="127"/>
      <c r="D41" s="127"/>
      <c r="E41" s="128"/>
      <c r="F41" s="66" t="s">
        <v>91</v>
      </c>
    </row>
    <row r="42" spans="1:6" ht="15" customHeight="1">
      <c r="A42" s="67" t="s">
        <v>56</v>
      </c>
      <c r="B42" s="129" t="s">
        <v>57</v>
      </c>
      <c r="C42" s="130"/>
      <c r="D42" s="130"/>
      <c r="E42" s="131"/>
      <c r="F42" s="71">
        <f>AVERAGE('INPUT DATA'!F$2:F$11)</f>
        <v>4.5</v>
      </c>
    </row>
    <row r="43" spans="1:6" ht="15" customHeight="1">
      <c r="A43" s="67" t="s">
        <v>58</v>
      </c>
      <c r="B43" s="129" t="s">
        <v>59</v>
      </c>
      <c r="C43" s="130"/>
      <c r="D43" s="130"/>
      <c r="E43" s="131"/>
      <c r="F43" s="71">
        <f>AVERAGE('INPUT DATA'!G$2:G$11)</f>
        <v>4.5</v>
      </c>
    </row>
    <row r="44" spans="1:6">
      <c r="A44" s="68" t="s">
        <v>19</v>
      </c>
      <c r="B44" s="129" t="s">
        <v>60</v>
      </c>
      <c r="C44" s="130"/>
      <c r="D44" s="130"/>
      <c r="E44" s="131"/>
      <c r="F44" s="71">
        <f>AVERAGE('INPUT DATA'!H$2:H$11)</f>
        <v>4.5999999999999996</v>
      </c>
    </row>
    <row r="45" spans="1:6">
      <c r="A45" s="68" t="s">
        <v>20</v>
      </c>
      <c r="B45" s="129" t="s">
        <v>61</v>
      </c>
      <c r="C45" s="130"/>
      <c r="D45" s="130"/>
      <c r="E45" s="131"/>
      <c r="F45" s="71">
        <f>AVERAGE('INPUT DATA'!I$2:I$11)</f>
        <v>4.4000000000000004</v>
      </c>
    </row>
    <row r="46" spans="1:6" ht="15" customHeight="1">
      <c r="A46" s="68" t="s">
        <v>21</v>
      </c>
      <c r="B46" s="129" t="s">
        <v>62</v>
      </c>
      <c r="C46" s="130"/>
      <c r="D46" s="130"/>
      <c r="E46" s="131"/>
      <c r="F46" s="71">
        <f>AVERAGE('INPUT DATA'!J$2:J$11)</f>
        <v>4.7</v>
      </c>
    </row>
    <row r="47" spans="1:6" ht="15" customHeight="1">
      <c r="A47" s="68" t="s">
        <v>22</v>
      </c>
      <c r="B47" s="129" t="s">
        <v>63</v>
      </c>
      <c r="C47" s="130"/>
      <c r="D47" s="130"/>
      <c r="E47" s="131"/>
      <c r="F47" s="71">
        <f>AVERAGE('INPUT DATA'!K$2:K$11)</f>
        <v>4.4000000000000004</v>
      </c>
    </row>
    <row r="48" spans="1:6">
      <c r="A48" s="49"/>
      <c r="B48" s="49"/>
    </row>
    <row r="49" spans="1:10">
      <c r="A49" s="115" t="s">
        <v>123</v>
      </c>
      <c r="B49" s="115"/>
      <c r="C49" s="115"/>
      <c r="D49" s="115"/>
      <c r="E49" s="115"/>
      <c r="F49" s="115"/>
    </row>
    <row r="50" spans="1:10" ht="31.5">
      <c r="A50" s="66" t="s">
        <v>97</v>
      </c>
      <c r="B50" s="126" t="s">
        <v>98</v>
      </c>
      <c r="C50" s="127"/>
      <c r="D50" s="127"/>
      <c r="E50" s="128"/>
      <c r="F50" s="66" t="s">
        <v>91</v>
      </c>
    </row>
    <row r="51" spans="1:10" ht="15" customHeight="1">
      <c r="A51" s="68" t="s">
        <v>66</v>
      </c>
      <c r="B51" s="129" t="s">
        <v>67</v>
      </c>
      <c r="C51" s="130"/>
      <c r="D51" s="130"/>
      <c r="E51" s="131"/>
      <c r="F51" s="71">
        <f>AVERAGE('INPUT DATA'!L$2:L$11)</f>
        <v>4.7</v>
      </c>
    </row>
    <row r="52" spans="1:10" ht="30.75" customHeight="1">
      <c r="A52" s="68" t="s">
        <v>24</v>
      </c>
      <c r="B52" s="129" t="s">
        <v>68</v>
      </c>
      <c r="C52" s="130"/>
      <c r="D52" s="130"/>
      <c r="E52" s="131"/>
      <c r="F52" s="71">
        <f>AVERAGE('INPUT DATA'!M$2:M$11)</f>
        <v>4.7</v>
      </c>
    </row>
    <row r="53" spans="1:10" ht="29.25" customHeight="1">
      <c r="A53" s="68" t="s">
        <v>25</v>
      </c>
      <c r="B53" s="129" t="s">
        <v>69</v>
      </c>
      <c r="C53" s="130"/>
      <c r="D53" s="130"/>
      <c r="E53" s="131"/>
      <c r="F53" s="71">
        <f>AVERAGE('INPUT DATA'!N$2:N$11)</f>
        <v>4.4000000000000004</v>
      </c>
    </row>
    <row r="54" spans="1:10" ht="18" customHeight="1">
      <c r="A54" s="68" t="s">
        <v>26</v>
      </c>
      <c r="B54" s="129" t="s">
        <v>70</v>
      </c>
      <c r="C54" s="130"/>
      <c r="D54" s="130"/>
      <c r="E54" s="131"/>
      <c r="F54" s="71">
        <f>AVERAGE('INPUT DATA'!O$2:O$11)</f>
        <v>4.2</v>
      </c>
    </row>
    <row r="55" spans="1:10" ht="34.5" customHeight="1">
      <c r="A55" s="67" t="s">
        <v>27</v>
      </c>
      <c r="B55" s="129" t="s">
        <v>71</v>
      </c>
      <c r="C55" s="130"/>
      <c r="D55" s="130"/>
      <c r="E55" s="131"/>
      <c r="F55" s="71">
        <f>AVERAGE('INPUT DATA'!P$2:P$11)</f>
        <v>4.4000000000000004</v>
      </c>
    </row>
    <row r="56" spans="1:10" ht="33.75" customHeight="1">
      <c r="A56" s="68" t="s">
        <v>28</v>
      </c>
      <c r="B56" s="129" t="s">
        <v>72</v>
      </c>
      <c r="C56" s="130"/>
      <c r="D56" s="130"/>
      <c r="E56" s="131"/>
      <c r="F56" s="71">
        <f>AVERAGE('INPUT DATA'!Q$2:Q$11)</f>
        <v>4.5</v>
      </c>
    </row>
    <row r="57" spans="1:10" ht="34.5" customHeight="1">
      <c r="A57" s="68" t="s">
        <v>29</v>
      </c>
      <c r="B57" s="129" t="s">
        <v>73</v>
      </c>
      <c r="C57" s="130"/>
      <c r="D57" s="130"/>
      <c r="E57" s="131"/>
      <c r="F57" s="71">
        <f>AVERAGE('INPUT DATA'!R$2:R$11)</f>
        <v>4.5</v>
      </c>
    </row>
    <row r="58" spans="1:10">
      <c r="A58" s="49"/>
      <c r="B58" s="49"/>
      <c r="F58" s="72"/>
    </row>
    <row r="59" spans="1:10" ht="31.5">
      <c r="A59" s="66" t="s">
        <v>97</v>
      </c>
      <c r="B59" s="126" t="s">
        <v>98</v>
      </c>
      <c r="C59" s="127"/>
      <c r="D59" s="127"/>
      <c r="E59" s="128"/>
      <c r="F59" s="66" t="s">
        <v>91</v>
      </c>
    </row>
    <row r="60" spans="1:10" ht="33" customHeight="1">
      <c r="A60" s="67" t="s">
        <v>30</v>
      </c>
      <c r="B60" s="129" t="s">
        <v>74</v>
      </c>
      <c r="C60" s="130"/>
      <c r="D60" s="130"/>
      <c r="E60" s="131"/>
      <c r="F60" s="71">
        <f>AVERAGE('INPUT DATA'!S$2:S$11)</f>
        <v>5</v>
      </c>
      <c r="H60" s="69"/>
      <c r="I60" s="69"/>
      <c r="J60" s="69"/>
    </row>
    <row r="61" spans="1:10" ht="24.75" customHeight="1">
      <c r="A61" s="67" t="s">
        <v>31</v>
      </c>
      <c r="B61" s="129" t="s">
        <v>76</v>
      </c>
      <c r="C61" s="130"/>
      <c r="D61" s="130"/>
      <c r="E61" s="131"/>
      <c r="F61" s="71">
        <f>AVERAGE('INPUT DATA'!T$2:T$11)</f>
        <v>4.9000000000000004</v>
      </c>
    </row>
    <row r="62" spans="1:10">
      <c r="A62" s="50"/>
      <c r="B62" s="50"/>
      <c r="C62" s="51"/>
      <c r="D62" s="51"/>
      <c r="E62" s="51"/>
      <c r="F62" s="72"/>
    </row>
    <row r="63" spans="1:10">
      <c r="A63" s="50"/>
      <c r="B63" s="50"/>
      <c r="C63" s="51"/>
      <c r="D63" s="51"/>
      <c r="E63" s="51"/>
    </row>
  </sheetData>
  <sheetProtection algorithmName="SHA-512" hashValue="xchUdZzPQFpX6XSKKCGXGlIrQAe1PLo8n0JmPjx7Ju8mWEi0CCrN5OmO41RY/GDgKfBIc77iimbihvPj4Bm0SQ==" saltValue="pBaRYtHYKmPIz094fj2Ptw==" spinCount="100000" sheet="1" objects="1" scenarios="1"/>
  <mergeCells count="46">
    <mergeCell ref="B50:E50"/>
    <mergeCell ref="B59:E59"/>
    <mergeCell ref="B51:E51"/>
    <mergeCell ref="B52:E52"/>
    <mergeCell ref="B53:E53"/>
    <mergeCell ref="B54:E54"/>
    <mergeCell ref="B55:E55"/>
    <mergeCell ref="B56:E56"/>
    <mergeCell ref="B57:E57"/>
    <mergeCell ref="B60:E60"/>
    <mergeCell ref="B61:E61"/>
    <mergeCell ref="A6:B6"/>
    <mergeCell ref="C12:F12"/>
    <mergeCell ref="C13:F13"/>
    <mergeCell ref="C14:F14"/>
    <mergeCell ref="C15:F15"/>
    <mergeCell ref="B43:E43"/>
    <mergeCell ref="B44:E44"/>
    <mergeCell ref="B45:E45"/>
    <mergeCell ref="B46:E46"/>
    <mergeCell ref="B47:E47"/>
    <mergeCell ref="A15:B15"/>
    <mergeCell ref="A16:B16"/>
    <mergeCell ref="C16:F16"/>
    <mergeCell ref="A18:F18"/>
    <mergeCell ref="A23:B23"/>
    <mergeCell ref="A31:B31"/>
    <mergeCell ref="A40:F40"/>
    <mergeCell ref="B41:E41"/>
    <mergeCell ref="B42:E42"/>
    <mergeCell ref="A49:F49"/>
    <mergeCell ref="A5:F5"/>
    <mergeCell ref="A12:B12"/>
    <mergeCell ref="A1:F1"/>
    <mergeCell ref="A13:B13"/>
    <mergeCell ref="A14:B14"/>
    <mergeCell ref="C3:F3"/>
    <mergeCell ref="A2:F2"/>
    <mergeCell ref="A11:F11"/>
    <mergeCell ref="A7:B7"/>
    <mergeCell ref="A8:B8"/>
    <mergeCell ref="A9:B9"/>
    <mergeCell ref="C6:F6"/>
    <mergeCell ref="C7:F7"/>
    <mergeCell ref="C8:F8"/>
    <mergeCell ref="C9:F9"/>
  </mergeCells>
  <hyperlinks>
    <hyperlink ref="C3" r:id="rId1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opLeftCell="C21" zoomScale="145" zoomScaleNormal="145" workbookViewId="0">
      <selection activeCell="D14" sqref="D14"/>
    </sheetView>
  </sheetViews>
  <sheetFormatPr defaultColWidth="9.125" defaultRowHeight="14.25"/>
  <cols>
    <col min="1" max="1" width="4.375" style="1" bestFit="1" customWidth="1"/>
    <col min="2" max="2" width="55.25" style="1" customWidth="1"/>
    <col min="3" max="3" width="77.875" style="1" bestFit="1" customWidth="1"/>
    <col min="4" max="16384" width="9.125" style="1"/>
  </cols>
  <sheetData>
    <row r="1" spans="1:3" ht="15">
      <c r="A1" s="22" t="s">
        <v>34</v>
      </c>
      <c r="B1" s="23" t="s">
        <v>35</v>
      </c>
      <c r="C1" s="24"/>
    </row>
    <row r="2" spans="1:3">
      <c r="A2" s="24" t="s">
        <v>36</v>
      </c>
      <c r="B2" s="25" t="s">
        <v>37</v>
      </c>
      <c r="C2" s="24" t="s">
        <v>38</v>
      </c>
    </row>
    <row r="3" spans="1:3" ht="15">
      <c r="A3" s="24" t="s">
        <v>39</v>
      </c>
      <c r="B3" s="25" t="s">
        <v>40</v>
      </c>
      <c r="C3" s="24" t="s">
        <v>41</v>
      </c>
    </row>
    <row r="4" spans="1:3" ht="15">
      <c r="A4" s="24" t="s">
        <v>42</v>
      </c>
      <c r="B4" s="25" t="s">
        <v>43</v>
      </c>
      <c r="C4" s="24" t="s">
        <v>165</v>
      </c>
    </row>
    <row r="5" spans="1:3">
      <c r="A5" s="24" t="s">
        <v>44</v>
      </c>
      <c r="B5" s="25" t="s">
        <v>45</v>
      </c>
      <c r="C5" s="24" t="s">
        <v>46</v>
      </c>
    </row>
    <row r="6" spans="1:3">
      <c r="A6" s="24" t="s">
        <v>47</v>
      </c>
      <c r="B6" s="25" t="s">
        <v>48</v>
      </c>
      <c r="C6" s="24" t="s">
        <v>38</v>
      </c>
    </row>
    <row r="7" spans="1:3">
      <c r="A7" s="24" t="s">
        <v>49</v>
      </c>
      <c r="B7" s="25" t="s">
        <v>50</v>
      </c>
      <c r="C7" s="24" t="s">
        <v>38</v>
      </c>
    </row>
    <row r="8" spans="1:3">
      <c r="A8" s="24" t="s">
        <v>51</v>
      </c>
      <c r="B8" s="25" t="s">
        <v>52</v>
      </c>
      <c r="C8" s="24" t="s">
        <v>38</v>
      </c>
    </row>
    <row r="9" spans="1:3">
      <c r="A9" s="24" t="s">
        <v>53</v>
      </c>
      <c r="B9" s="25" t="s">
        <v>8</v>
      </c>
      <c r="C9" s="24" t="s">
        <v>38</v>
      </c>
    </row>
    <row r="10" spans="1:3" ht="15">
      <c r="A10" s="24"/>
      <c r="B10" s="27"/>
      <c r="C10" s="24"/>
    </row>
    <row r="11" spans="1:3" ht="15">
      <c r="A11" s="26"/>
      <c r="B11" s="27"/>
      <c r="C11" s="24"/>
    </row>
    <row r="12" spans="1:3" ht="15">
      <c r="A12" s="26" t="s">
        <v>54</v>
      </c>
      <c r="B12" s="26" t="s">
        <v>55</v>
      </c>
      <c r="C12" s="24"/>
    </row>
    <row r="13" spans="1:3" ht="15">
      <c r="A13" s="24" t="s">
        <v>56</v>
      </c>
      <c r="B13" s="27" t="s">
        <v>57</v>
      </c>
      <c r="C13" s="24" t="s">
        <v>149</v>
      </c>
    </row>
    <row r="14" spans="1:3" ht="15">
      <c r="A14" s="24" t="s">
        <v>58</v>
      </c>
      <c r="B14" s="27" t="s">
        <v>59</v>
      </c>
      <c r="C14" s="24" t="s">
        <v>149</v>
      </c>
    </row>
    <row r="15" spans="1:3" ht="15">
      <c r="A15" s="28" t="s">
        <v>19</v>
      </c>
      <c r="B15" s="29" t="s">
        <v>60</v>
      </c>
      <c r="C15" s="24" t="s">
        <v>149</v>
      </c>
    </row>
    <row r="16" spans="1:3" ht="15">
      <c r="A16" s="28" t="s">
        <v>20</v>
      </c>
      <c r="B16" s="29" t="s">
        <v>61</v>
      </c>
      <c r="C16" s="24" t="s">
        <v>152</v>
      </c>
    </row>
    <row r="17" spans="1:3" ht="15">
      <c r="A17" s="28" t="s">
        <v>21</v>
      </c>
      <c r="B17" s="29" t="s">
        <v>62</v>
      </c>
      <c r="C17" s="24" t="s">
        <v>149</v>
      </c>
    </row>
    <row r="18" spans="1:3" ht="15">
      <c r="A18" s="28" t="s">
        <v>22</v>
      </c>
      <c r="B18" s="29" t="s">
        <v>63</v>
      </c>
      <c r="C18" s="24" t="s">
        <v>149</v>
      </c>
    </row>
    <row r="19" spans="1:3" ht="15">
      <c r="A19" s="28"/>
      <c r="B19" s="29"/>
      <c r="C19" s="24"/>
    </row>
    <row r="20" spans="1:3" ht="15">
      <c r="A20" s="24" t="s">
        <v>64</v>
      </c>
      <c r="B20" s="24" t="s">
        <v>65</v>
      </c>
      <c r="C20" s="24"/>
    </row>
    <row r="21" spans="1:3" ht="15">
      <c r="A21" s="28" t="s">
        <v>66</v>
      </c>
      <c r="B21" s="29" t="s">
        <v>67</v>
      </c>
      <c r="C21" s="24" t="s">
        <v>151</v>
      </c>
    </row>
    <row r="22" spans="1:3" ht="27">
      <c r="A22" s="28" t="s">
        <v>24</v>
      </c>
      <c r="B22" s="29" t="s">
        <v>68</v>
      </c>
      <c r="C22" s="24" t="s">
        <v>151</v>
      </c>
    </row>
    <row r="23" spans="1:3" ht="27">
      <c r="A23" s="28" t="s">
        <v>25</v>
      </c>
      <c r="B23" s="29" t="s">
        <v>69</v>
      </c>
      <c r="C23" s="24" t="s">
        <v>151</v>
      </c>
    </row>
    <row r="24" spans="1:3">
      <c r="A24" s="28" t="s">
        <v>26</v>
      </c>
      <c r="B24" s="29" t="s">
        <v>70</v>
      </c>
      <c r="C24" s="24" t="s">
        <v>151</v>
      </c>
    </row>
    <row r="25" spans="1:3" ht="25.5">
      <c r="A25" s="24" t="s">
        <v>27</v>
      </c>
      <c r="B25" s="29" t="s">
        <v>71</v>
      </c>
      <c r="C25" s="24" t="s">
        <v>151</v>
      </c>
    </row>
    <row r="26" spans="1:3" ht="25.5">
      <c r="A26" s="28" t="s">
        <v>28</v>
      </c>
      <c r="B26" s="27" t="s">
        <v>72</v>
      </c>
      <c r="C26" s="24" t="s">
        <v>151</v>
      </c>
    </row>
    <row r="27" spans="1:3" ht="25.5">
      <c r="A27" s="28" t="s">
        <v>29</v>
      </c>
      <c r="B27" s="29" t="s">
        <v>73</v>
      </c>
      <c r="C27" s="24" t="s">
        <v>151</v>
      </c>
    </row>
    <row r="28" spans="1:3" ht="25.5">
      <c r="A28" s="24" t="s">
        <v>30</v>
      </c>
      <c r="B28" s="27" t="s">
        <v>74</v>
      </c>
      <c r="C28" s="24" t="s">
        <v>150</v>
      </c>
    </row>
    <row r="29" spans="1:3">
      <c r="A29" s="24" t="s">
        <v>31</v>
      </c>
      <c r="B29" s="27" t="s">
        <v>76</v>
      </c>
      <c r="C29" s="24" t="s">
        <v>149</v>
      </c>
    </row>
    <row r="30" spans="1:3">
      <c r="A30" s="24" t="s">
        <v>32</v>
      </c>
      <c r="B30" s="27" t="s">
        <v>75</v>
      </c>
      <c r="C30" s="24" t="s">
        <v>103</v>
      </c>
    </row>
  </sheetData>
  <sheetProtection algorithmName="SHA-512" hashValue="m7T5oaOz95aWCg9QSBykyQqgXwXJ9ADkAel4bW7lDYPPvzmy2GhGO5vhRQN5RwzA/SFOhs/Z2vHdC9R5gzzLDA==" saltValue="WElkINzTcgtIKQENgjyhS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defaultRowHeight="14.25"/>
  <cols>
    <col min="1" max="1" width="135.375" style="77" customWidth="1"/>
    <col min="2" max="2" width="43.375" bestFit="1" customWidth="1"/>
  </cols>
  <sheetData>
    <row r="1" spans="1:1" ht="15">
      <c r="A1" s="77" t="s">
        <v>144</v>
      </c>
    </row>
    <row r="2" spans="1:1" ht="15">
      <c r="A2" s="76" t="s">
        <v>147</v>
      </c>
    </row>
    <row r="3" spans="1:1" ht="15">
      <c r="A3" s="78" t="s">
        <v>143</v>
      </c>
    </row>
    <row r="4" spans="1:1" ht="15.75">
      <c r="A4" s="73" t="s">
        <v>148</v>
      </c>
    </row>
  </sheetData>
  <sheetProtection algorithmName="SHA-512" hashValue="dzSGMGFOpeNFtXqEQMKQJ+gK8EbB2Yber+RhJgYjuX/gdMS/Vk4/6JuVDcaXaBI1FFeLEElfBDIxT5czVkTeew==" saltValue="dBn+uOfk39MlA/wxnlnj9g==" spinCount="100000" sheet="1" objects="1" scenarios="1"/>
  <hyperlinks>
    <hyperlink ref="A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PROFIL DOSEN</vt:lpstr>
      <vt:lpstr>INPUT DATA</vt:lpstr>
      <vt:lpstr>REKAP 1 (untuk di Laporan)</vt:lpstr>
      <vt:lpstr>REKAP 2 (untuk input GForm)</vt:lpstr>
      <vt:lpstr>KUESIONER</vt:lpstr>
      <vt:lpstr>Link Kuesioner Mitra PkM</vt:lpstr>
      <vt:lpstr>jawaban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Riset</dc:creator>
  <cp:lastModifiedBy>DIGIMA</cp:lastModifiedBy>
  <cp:lastPrinted>2025-08-20T06:02:21Z</cp:lastPrinted>
  <dcterms:created xsi:type="dcterms:W3CDTF">2025-08-20T05:06:13Z</dcterms:created>
  <dcterms:modified xsi:type="dcterms:W3CDTF">2026-03-11T08:29:16Z</dcterms:modified>
</cp:coreProperties>
</file>